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99" activeTab="1"/>
  </bookViews>
  <sheets>
    <sheet name="分析表" sheetId="1" r:id="rId1"/>
    <sheet name="报价定额表" sheetId="2" r:id="rId2"/>
    <sheet name="Sheet1" sheetId="3" r:id="rId3"/>
  </sheets>
  <definedNames>
    <definedName name="_xlnm.Print_Area" localSheetId="1">'报价定额表'!$A$2:$K$117</definedName>
    <definedName name="_xlnm.Print_Titles" localSheetId="1">'报价定额表'!$2:$4</definedName>
  </definedNames>
  <calcPr fullCalcOnLoad="1"/>
</workbook>
</file>

<file path=xl/sharedStrings.xml><?xml version="1.0" encoding="utf-8"?>
<sst xmlns="http://schemas.openxmlformats.org/spreadsheetml/2006/main" count="399" uniqueCount="192">
  <si>
    <t>测算套内为100平米基础装修毛利对比如下</t>
  </si>
  <si>
    <t>新定</t>
  </si>
  <si>
    <t>客户报价</t>
  </si>
  <si>
    <t>直接费</t>
  </si>
  <si>
    <r>
      <t>管理费</t>
    </r>
    <r>
      <rPr>
        <sz val="10"/>
        <rFont val="Arial"/>
        <family val="2"/>
      </rPr>
      <t>10%</t>
    </r>
  </si>
  <si>
    <r>
      <t>税费</t>
    </r>
    <r>
      <rPr>
        <sz val="10"/>
        <rFont val="Arial"/>
        <family val="2"/>
      </rPr>
      <t>3.45%</t>
    </r>
  </si>
  <si>
    <t>小计</t>
  </si>
  <si>
    <t>项目经理价</t>
  </si>
  <si>
    <r>
      <t>主材</t>
    </r>
    <r>
      <rPr>
        <sz val="10"/>
        <rFont val="Arial"/>
        <family val="2"/>
      </rPr>
      <t>+</t>
    </r>
    <r>
      <rPr>
        <sz val="10"/>
        <rFont val="宋体"/>
        <family val="0"/>
      </rPr>
      <t>辅材费</t>
    </r>
  </si>
  <si>
    <t>人工费</t>
  </si>
  <si>
    <r>
      <t>管理费</t>
    </r>
    <r>
      <rPr>
        <sz val="10"/>
        <rFont val="Arial"/>
        <family val="2"/>
      </rPr>
      <t>8%(</t>
    </r>
    <r>
      <rPr>
        <sz val="10"/>
        <rFont val="宋体"/>
        <family val="0"/>
      </rPr>
      <t>扣人工费的</t>
    </r>
    <r>
      <rPr>
        <sz val="10"/>
        <rFont val="Arial"/>
        <family val="2"/>
      </rPr>
      <t>10%</t>
    </r>
    <r>
      <rPr>
        <sz val="10"/>
        <rFont val="宋体"/>
        <family val="0"/>
      </rPr>
      <t>为质保金：</t>
    </r>
    <r>
      <rPr>
        <sz val="10"/>
        <rFont val="Arial"/>
        <family val="2"/>
      </rPr>
      <t>766)</t>
    </r>
  </si>
  <si>
    <r>
      <t>1</t>
    </r>
    <r>
      <rPr>
        <sz val="10"/>
        <rFont val="宋体"/>
        <family val="0"/>
      </rPr>
      <t>比</t>
    </r>
    <r>
      <rPr>
        <sz val="10"/>
        <rFont val="Arial"/>
        <family val="2"/>
      </rPr>
      <t>2</t>
    </r>
  </si>
  <si>
    <t>在全额收齐的情况下毛利为：</t>
  </si>
  <si>
    <t>在管理费打五折时毛利为：</t>
  </si>
  <si>
    <t>在管理费打五折和税费都优惠时毛利为：</t>
  </si>
  <si>
    <t>在管理费和税费全优惠时毛利为：</t>
  </si>
  <si>
    <t>其中</t>
  </si>
  <si>
    <r>
      <t>1</t>
    </r>
    <r>
      <rPr>
        <sz val="10"/>
        <rFont val="宋体"/>
        <family val="0"/>
      </rPr>
      <t>比</t>
    </r>
    <r>
      <rPr>
        <sz val="10"/>
        <rFont val="Arial"/>
        <family val="2"/>
      </rPr>
      <t>4</t>
    </r>
  </si>
  <si>
    <t>客户报价全收如为36534:项目发包价为21728时</t>
  </si>
  <si>
    <t>客户报价在管理费打五折时如为34929:项目发包价为21728时</t>
  </si>
  <si>
    <t>客户报价在管理费打五折和税费都优惠时如为33711:项目发包价为21728时</t>
  </si>
  <si>
    <t>客户报价在管理费和税费全优惠时如为32106:项目发包价为21728时</t>
  </si>
  <si>
    <r>
      <t>1</t>
    </r>
    <r>
      <rPr>
        <sz val="10"/>
        <rFont val="宋体"/>
        <family val="0"/>
      </rPr>
      <t>比</t>
    </r>
    <r>
      <rPr>
        <sz val="10"/>
        <rFont val="Arial"/>
        <family val="2"/>
      </rPr>
      <t>6</t>
    </r>
  </si>
  <si>
    <t>客户报价全收如为36534:项目发包价为23296时</t>
  </si>
  <si>
    <t>客户报价在管理费打五折时如为34929:项目发包价为23296时</t>
  </si>
  <si>
    <t>客户报价在管理费打五折和税费都优惠时如为33711:项目发包价为23296时</t>
  </si>
  <si>
    <t>客户报价在管理费和税费全优惠时如为32106:项目发包价为23296时</t>
  </si>
  <si>
    <t>一级</t>
  </si>
  <si>
    <r>
      <t>管理费</t>
    </r>
    <r>
      <rPr>
        <sz val="10"/>
        <rFont val="Arial"/>
        <family val="2"/>
      </rPr>
      <t>13%</t>
    </r>
  </si>
  <si>
    <r>
      <t>管理费12</t>
    </r>
    <r>
      <rPr>
        <sz val="10"/>
        <rFont val="Arial"/>
        <family val="2"/>
      </rPr>
      <t>%(</t>
    </r>
    <r>
      <rPr>
        <sz val="10"/>
        <rFont val="宋体"/>
        <family val="0"/>
      </rPr>
      <t>扣总的</t>
    </r>
    <r>
      <rPr>
        <sz val="10"/>
        <rFont val="Arial"/>
        <family val="2"/>
      </rPr>
      <t>5%</t>
    </r>
    <r>
      <rPr>
        <sz val="10"/>
        <rFont val="宋体"/>
        <family val="0"/>
      </rPr>
      <t>为质保金：</t>
    </r>
    <r>
      <rPr>
        <sz val="10"/>
        <rFont val="Arial"/>
        <family val="2"/>
      </rPr>
      <t>1086)</t>
    </r>
  </si>
  <si>
    <r>
      <t>3</t>
    </r>
    <r>
      <rPr>
        <sz val="10"/>
        <rFont val="宋体"/>
        <family val="0"/>
      </rPr>
      <t>比</t>
    </r>
    <r>
      <rPr>
        <sz val="10"/>
        <rFont val="Arial"/>
        <family val="2"/>
      </rPr>
      <t>4</t>
    </r>
  </si>
  <si>
    <t>在管理费优惠5%时毛利为：</t>
  </si>
  <si>
    <t>在管理费优惠5%和税费3.45%都优惠时毛利为：</t>
  </si>
  <si>
    <t>在管理费13%全优惠时毛利为：</t>
  </si>
  <si>
    <t>二级</t>
  </si>
  <si>
    <r>
      <t>管理费12</t>
    </r>
    <r>
      <rPr>
        <sz val="10"/>
        <rFont val="Arial"/>
        <family val="2"/>
      </rPr>
      <t>%(</t>
    </r>
    <r>
      <rPr>
        <sz val="10"/>
        <rFont val="宋体"/>
        <family val="0"/>
      </rPr>
      <t>扣总的</t>
    </r>
    <r>
      <rPr>
        <sz val="10"/>
        <rFont val="Arial"/>
        <family val="2"/>
      </rPr>
      <t>5%</t>
    </r>
    <r>
      <rPr>
        <sz val="10"/>
        <rFont val="宋体"/>
        <family val="0"/>
      </rPr>
      <t>为质保金：</t>
    </r>
    <r>
      <rPr>
        <sz val="10"/>
        <rFont val="Arial"/>
        <family val="2"/>
      </rPr>
      <t>1164)</t>
    </r>
  </si>
  <si>
    <t>材料预算表</t>
  </si>
  <si>
    <t>甲方（业主）姓名：老师      联系方式：                 面积：120  工程地点：      编制日期：</t>
  </si>
  <si>
    <t>序号</t>
  </si>
  <si>
    <t>工程项目名称</t>
  </si>
  <si>
    <t>单位</t>
  </si>
  <si>
    <t>工程量</t>
  </si>
  <si>
    <t>主材</t>
  </si>
  <si>
    <t>辅材</t>
  </si>
  <si>
    <t>机械</t>
  </si>
  <si>
    <t>人工</t>
  </si>
  <si>
    <t>损耗</t>
  </si>
  <si>
    <t>客户价</t>
  </si>
  <si>
    <t>备注</t>
  </si>
  <si>
    <t>客厅、餐厅、过道工程</t>
  </si>
  <si>
    <t>·石膏板吊顶</t>
  </si>
  <si>
    <t>平方米</t>
  </si>
  <si>
    <t>含泰山或华玉石膏板,人工。木龙骨甲方提供.</t>
  </si>
  <si>
    <t>·顶面腻子</t>
  </si>
  <si>
    <t>基层处理平整，有缝处贴嵌缝带，百世得腻子粉，宏漆胶水，满刮腻子三遍，打磨平整。铲除原有腻子，费用另计。</t>
  </si>
  <si>
    <t>·顶面乳胶漆</t>
  </si>
  <si>
    <t>宏漆底漆刷或滚一遍，多乐士家丽安环保乳胶漆刷或滚二遍。可选色,不超过三种色,含白色.</t>
  </si>
  <si>
    <t>·墙面腻子</t>
  </si>
  <si>
    <t>基层处理平整，有缝处贴嵌缝带，百世得腻子粉，宏漆胶水，满刮腻子三遍，打磨平整。</t>
  </si>
  <si>
    <t>·墙面刷基模</t>
  </si>
  <si>
    <t>基模业主提供,含人工,刷子.</t>
  </si>
  <si>
    <t>·地面正铺地砖800*800</t>
  </si>
  <si>
    <t>拉法基水泥或地维水泥砂浆及人工.</t>
  </si>
  <si>
    <t>景观阳台工程</t>
  </si>
  <si>
    <t>·墙面修补</t>
  </si>
  <si>
    <t>项</t>
  </si>
  <si>
    <t>基层处理平整，有缝处贴嵌缝带，百世得腻子粉，宏漆胶水，满刮腻子三遍，打磨平整。不含外墙漆.</t>
  </si>
  <si>
    <t>·下水改造</t>
  </si>
  <si>
    <t>PPR水管.</t>
  </si>
  <si>
    <t>·水管铺设PPR</t>
  </si>
  <si>
    <t xml:space="preserve"> 项</t>
  </si>
  <si>
    <t>“金牛”2.0PP--R管</t>
  </si>
  <si>
    <t>·地面铺地砖300*300</t>
  </si>
  <si>
    <t>拉法基水泥或地维水泥砂浆及人工.斜贴拼花另算.</t>
  </si>
  <si>
    <t>·防水处理</t>
  </si>
  <si>
    <t>水泥砂浆混合"劳亚尔"沙浆防水涂料刷一遍,局部开槽处二遍(找平另计)。</t>
  </si>
  <si>
    <t>主卧室工程</t>
  </si>
  <si>
    <t>含泰山或华玉石膏板,人工。</t>
  </si>
  <si>
    <t>宏漆底漆刷或滚一遍，多乐士家丽安环保乳胶漆刷或滚二遍。可选色,不超过三种色,含白色.如用墙纸就含刷基模人工。</t>
  </si>
  <si>
    <t>·地面找平</t>
  </si>
  <si>
    <t>·主卧拆飘窗</t>
  </si>
  <si>
    <t>个</t>
  </si>
  <si>
    <t>人工.</t>
  </si>
  <si>
    <t>老人房工程</t>
  </si>
  <si>
    <t>儿童房工程</t>
  </si>
  <si>
    <t>保姆房工程</t>
  </si>
  <si>
    <t>卫生间工程（2间）</t>
  </si>
  <si>
    <t>·地砖300*300</t>
  </si>
  <si>
    <t>·墙面防水处理</t>
  </si>
  <si>
    <t>水泥砂浆混合"劳亚尔"沙浆防水涂料刷一遍,局部开槽处二遍(找平另计)。高度标准：厨房1200mm。  卫生间满刷。</t>
  </si>
  <si>
    <t>·安装洁具</t>
  </si>
  <si>
    <t>套</t>
  </si>
  <si>
    <t>洁具、龙头、角阀、软管、下水等五金配件由甲方自购，每个卫生间按一套计算。</t>
  </si>
  <si>
    <t>·墙砖450*300/300*600</t>
  </si>
  <si>
    <t>·墙砖碰角</t>
  </si>
  <si>
    <t>米</t>
  </si>
  <si>
    <t>·门坎石安装</t>
  </si>
  <si>
    <t>块</t>
  </si>
  <si>
    <t>水泥河沙人工。</t>
  </si>
  <si>
    <t>厨房工程</t>
  </si>
  <si>
    <t>·地面防漏处理</t>
  </si>
  <si>
    <t>水泥砂浆混合"劳亚尔"沙浆防水涂料刷三遍</t>
  </si>
  <si>
    <t>·包上、下水管道</t>
  </si>
  <si>
    <t>根</t>
  </si>
  <si>
    <t>水泥砂浆或小红砖包管柱</t>
  </si>
  <si>
    <t>·厨房五金挂件安装</t>
  </si>
  <si>
    <t>人工。</t>
  </si>
  <si>
    <t>生活工程</t>
  </si>
  <si>
    <t>水电工程(强\弱电部分)</t>
  </si>
  <si>
    <t>·强电</t>
  </si>
  <si>
    <t>空调厨房卫生间4mm,插座2.5mm,灯线1.5mm,鸽牌,泰山等品牌.</t>
  </si>
  <si>
    <t>·弱电</t>
  </si>
  <si>
    <t>秋叶原电话线,安普网线</t>
  </si>
  <si>
    <t>·电路人工费</t>
  </si>
  <si>
    <t>清工费（含穿PVC管铺设，开关及插座面板、灯具的安装人工费）</t>
  </si>
  <si>
    <t>·石工开槽费</t>
  </si>
  <si>
    <t>包括所有管线槽。（分体空调、换气扇孔洞另计65元/个--甲供，剪力墙*2）</t>
  </si>
  <si>
    <t>·拆墙</t>
  </si>
  <si>
    <t>·门洞修补</t>
  </si>
  <si>
    <t>水泥砂浆修补</t>
  </si>
  <si>
    <t>·得亿PVC线管</t>
  </si>
  <si>
    <t>得亿PVC(16#.20#)线管、三通、弯头、专用胶，（包含普通型线盒底盒）</t>
  </si>
  <si>
    <t>其他工程</t>
  </si>
  <si>
    <t>·平顶、涂料零时设施费</t>
  </si>
  <si>
    <t>净高在2.5～3.5米之间。</t>
  </si>
  <si>
    <t>·材料搬运费</t>
  </si>
  <si>
    <t>只限于(材料采.电梯)搬运,不包含主材搬运。</t>
  </si>
  <si>
    <t>·现场日常清洁费</t>
  </si>
  <si>
    <t>施工现场清洁，不含开荒。</t>
  </si>
  <si>
    <t>一</t>
  </si>
  <si>
    <t>基装价格</t>
  </si>
  <si>
    <t>元</t>
  </si>
  <si>
    <t>·厨房地砖</t>
  </si>
  <si>
    <t>广东佛山砖300*300</t>
  </si>
  <si>
    <t>·厨房墙砖</t>
  </si>
  <si>
    <t>广东佛山砖</t>
  </si>
  <si>
    <t>·卫生间地砖</t>
  </si>
  <si>
    <t>300*300</t>
  </si>
  <si>
    <t>·卫生间墙砖</t>
  </si>
  <si>
    <t>·阳台地砖</t>
  </si>
  <si>
    <t>800*800</t>
  </si>
  <si>
    <t>·客厅地砖</t>
  </si>
  <si>
    <t>·客厅踢角线</t>
  </si>
  <si>
    <t>·套装门</t>
  </si>
  <si>
    <t>美心套装门</t>
  </si>
  <si>
    <t>·厨卫扣板</t>
  </si>
  <si>
    <t>恒亚扣板</t>
  </si>
  <si>
    <t>·厨柜</t>
  </si>
  <si>
    <t>成品厨柜</t>
  </si>
  <si>
    <t>·三件套</t>
  </si>
  <si>
    <t>老板电器</t>
  </si>
  <si>
    <t>·灯具</t>
  </si>
  <si>
    <t>·开关面板</t>
  </si>
  <si>
    <t>西蒙</t>
  </si>
  <si>
    <t>·墙纸</t>
  </si>
  <si>
    <t>华美墙纸</t>
  </si>
  <si>
    <t>·马桶</t>
  </si>
  <si>
    <t>蒙娜丽莎 金牌</t>
  </si>
  <si>
    <t>·洗面盆</t>
  </si>
  <si>
    <t>·淋浴</t>
  </si>
  <si>
    <t>·餐桌</t>
  </si>
  <si>
    <t>·电视柜</t>
  </si>
  <si>
    <t>·沙发</t>
  </si>
  <si>
    <t>·窗帘</t>
  </si>
  <si>
    <t>升达 柏高等</t>
  </si>
  <si>
    <t>·木地板</t>
  </si>
  <si>
    <t>德尔地板</t>
  </si>
  <si>
    <t>·石材</t>
  </si>
  <si>
    <t>飘窗石材 门坎石</t>
  </si>
  <si>
    <t>·照片墙</t>
  </si>
  <si>
    <t>·床</t>
  </si>
  <si>
    <t>张</t>
  </si>
  <si>
    <t>1.5米的床带床头柜</t>
  </si>
  <si>
    <t>·柜子</t>
  </si>
  <si>
    <t>成品衣柜</t>
  </si>
  <si>
    <t>·小五金</t>
  </si>
  <si>
    <t>阳台晾衣杆  高压管  主阀  地漏等五金</t>
  </si>
  <si>
    <t>·挂画</t>
  </si>
  <si>
    <t>·空调</t>
  </si>
  <si>
    <t>格力</t>
  </si>
  <si>
    <t>·书桌</t>
  </si>
  <si>
    <t>二</t>
  </si>
  <si>
    <t>总价</t>
  </si>
  <si>
    <t>提醒客户</t>
  </si>
  <si>
    <t>1、本工程预算实行预算项目内包干，品牌及价格以本预算为准，预算未列入项目不计入本预算。</t>
  </si>
  <si>
    <t>2、施工中如有漏报项目和增加项目，则按实际增减项目结算工程款。</t>
  </si>
  <si>
    <t>3、客户装修房屋的任何购件（非我方施工主体物件）如可能影响我方施工，无论是拆卸、改造或是用其他办法处理，敬请业主承担费用。</t>
  </si>
  <si>
    <t>4、此报价未含物业管理处各项费用 ,管理处所收费用一律由甲方（客户）承担。</t>
  </si>
  <si>
    <t>5、施工过程中，如果客户装修项目，有违反建筑装饰条例的项目，乙方有权拒绝施工。</t>
  </si>
  <si>
    <t>6、施工过程中产生水电费均由业主自理。</t>
  </si>
  <si>
    <t>7、此报价不含厨柜,套装门,家具,灯具,地板,磁砖,玻璃,石材,洁具,五金等主材为选作项目。</t>
  </si>
  <si>
    <t>8、本报价系施工之根据，因甲方原因发生施工内容增减且已计划施工，乙方按增减项发生量15%收取管理费。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</si>
</sst>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);[Red]\(0.00\)"/>
    <numFmt numFmtId="178" formatCode="0.00_ "/>
    <numFmt numFmtId="179" formatCode="0.0_);\(0.0\)"/>
    <numFmt numFmtId="180" formatCode="0_);[Red]\(0\)"/>
  </numFmts>
  <fonts count="69">
    <font>
      <sz val="10"/>
      <name val="Arial"/>
      <family val="2"/>
    </font>
    <font>
      <sz val="10"/>
      <name val="宋体"/>
      <family val="0"/>
    </font>
    <font>
      <sz val="9"/>
      <color indexed="8"/>
      <name val="宋体"/>
      <family val="0"/>
    </font>
    <font>
      <sz val="9"/>
      <color indexed="16"/>
      <name val="宋体"/>
      <family val="0"/>
    </font>
    <font>
      <b/>
      <sz val="16"/>
      <name val="宋体"/>
      <family val="0"/>
    </font>
    <font>
      <sz val="10"/>
      <color indexed="10"/>
      <name val="宋体"/>
      <family val="0"/>
    </font>
    <font>
      <sz val="10"/>
      <color indexed="12"/>
      <name val="宋体"/>
      <family val="0"/>
    </font>
    <font>
      <b/>
      <sz val="9"/>
      <color indexed="8"/>
      <name val="宋体"/>
      <family val="0"/>
    </font>
    <font>
      <b/>
      <sz val="10"/>
      <color indexed="10"/>
      <name val="宋体"/>
      <family val="0"/>
    </font>
    <font>
      <sz val="14"/>
      <name val="Arial"/>
      <family val="2"/>
    </font>
    <font>
      <sz val="9"/>
      <name val="Arial"/>
      <family val="2"/>
    </font>
    <font>
      <sz val="7.5"/>
      <name val="宋体"/>
      <family val="0"/>
    </font>
    <font>
      <b/>
      <sz val="10"/>
      <name val="Arial"/>
      <family val="2"/>
    </font>
    <font>
      <sz val="7.5"/>
      <name val="Arial"/>
      <family val="2"/>
    </font>
    <font>
      <sz val="12"/>
      <name val="宋体"/>
      <family val="0"/>
    </font>
    <font>
      <sz val="7.5"/>
      <color indexed="16"/>
      <name val="Arial"/>
      <family val="2"/>
    </font>
    <font>
      <b/>
      <sz val="7.5"/>
      <color indexed="8"/>
      <name val="Arial"/>
      <family val="2"/>
    </font>
    <font>
      <b/>
      <sz val="9"/>
      <name val="宋体"/>
      <family val="0"/>
    </font>
    <font>
      <sz val="10"/>
      <color indexed="1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color indexed="12"/>
      <name val="宋体"/>
      <family val="0"/>
    </font>
    <font>
      <b/>
      <sz val="10"/>
      <color indexed="16"/>
      <name val="宋体"/>
      <family val="0"/>
    </font>
    <font>
      <b/>
      <sz val="10.5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6"/>
      <name val="Arial"/>
      <family val="2"/>
    </font>
    <font>
      <sz val="7.5"/>
      <color indexed="53"/>
      <name val="Arial"/>
      <family val="2"/>
    </font>
    <font>
      <sz val="16"/>
      <name val="宋体"/>
      <family val="0"/>
    </font>
    <font>
      <b/>
      <sz val="10"/>
      <color indexed="53"/>
      <name val="宋体"/>
      <family val="0"/>
    </font>
    <font>
      <b/>
      <sz val="10"/>
      <color indexed="53"/>
      <name val="Arial"/>
      <family val="2"/>
    </font>
    <font>
      <sz val="16"/>
      <color indexed="53"/>
      <name val="Arial"/>
      <family val="2"/>
    </font>
    <font>
      <sz val="10"/>
      <color indexed="53"/>
      <name val="Arial"/>
      <family val="2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37"/>
      <name val="宋体"/>
      <family val="0"/>
    </font>
    <font>
      <sz val="11"/>
      <color indexed="13"/>
      <name val="宋体"/>
      <family val="0"/>
    </font>
    <font>
      <b/>
      <sz val="11"/>
      <color indexed="13"/>
      <name val="宋体"/>
      <family val="0"/>
    </font>
    <font>
      <b/>
      <sz val="11"/>
      <color indexed="54"/>
      <name val="宋体"/>
      <family val="0"/>
    </font>
    <font>
      <u val="single"/>
      <sz val="15"/>
      <color indexed="36"/>
      <name val="Arial"/>
      <family val="2"/>
    </font>
    <font>
      <sz val="11"/>
      <color indexed="62"/>
      <name val="宋体"/>
      <family val="0"/>
    </font>
    <font>
      <sz val="11"/>
      <color indexed="5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u val="single"/>
      <sz val="15"/>
      <color indexed="12"/>
      <name val="Arial"/>
      <family val="2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1" fillId="0" borderId="0" applyFont="0" applyFill="0" applyBorder="0" applyAlignment="0" applyProtection="0"/>
    <xf numFmtId="0" fontId="52" fillId="2" borderId="0" applyNumberFormat="0" applyBorder="0" applyAlignment="0" applyProtection="0"/>
    <xf numFmtId="0" fontId="53" fillId="3" borderId="1" applyNumberFormat="0" applyAlignment="0" applyProtection="0"/>
    <xf numFmtId="44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52" fillId="4" borderId="0" applyNumberFormat="0" applyBorder="0" applyAlignment="0" applyProtection="0"/>
    <xf numFmtId="0" fontId="54" fillId="5" borderId="0" applyNumberFormat="0" applyBorder="0" applyAlignment="0" applyProtection="0"/>
    <xf numFmtId="43" fontId="51" fillId="0" borderId="0" applyFont="0" applyFill="0" applyBorder="0" applyAlignment="0" applyProtection="0"/>
    <xf numFmtId="0" fontId="55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1" fillId="7" borderId="2" applyNumberFormat="0" applyFont="0" applyAlignment="0" applyProtection="0"/>
    <xf numFmtId="0" fontId="55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3" applyNumberFormat="0" applyFill="0" applyAlignment="0" applyProtection="0"/>
    <xf numFmtId="0" fontId="55" fillId="9" borderId="0" applyNumberFormat="0" applyBorder="0" applyAlignment="0" applyProtection="0"/>
    <xf numFmtId="0" fontId="56" fillId="0" borderId="4" applyNumberFormat="0" applyFill="0" applyAlignment="0" applyProtection="0"/>
    <xf numFmtId="0" fontId="55" fillId="10" borderId="0" applyNumberFormat="0" applyBorder="0" applyAlignment="0" applyProtection="0"/>
    <xf numFmtId="0" fontId="62" fillId="11" borderId="5" applyNumberFormat="0" applyAlignment="0" applyProtection="0"/>
    <xf numFmtId="0" fontId="63" fillId="11" borderId="1" applyNumberFormat="0" applyAlignment="0" applyProtection="0"/>
    <xf numFmtId="0" fontId="64" fillId="12" borderId="6" applyNumberFormat="0" applyAlignment="0" applyProtection="0"/>
    <xf numFmtId="0" fontId="52" fillId="13" borderId="0" applyNumberFormat="0" applyBorder="0" applyAlignment="0" applyProtection="0"/>
    <xf numFmtId="0" fontId="55" fillId="14" borderId="0" applyNumberFormat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15" borderId="0" applyNumberFormat="0" applyBorder="0" applyAlignment="0" applyProtection="0"/>
    <xf numFmtId="0" fontId="68" fillId="16" borderId="0" applyNumberFormat="0" applyBorder="0" applyAlignment="0" applyProtection="0"/>
    <xf numFmtId="0" fontId="52" fillId="17" borderId="0" applyNumberFormat="0" applyBorder="0" applyAlignment="0" applyProtection="0"/>
    <xf numFmtId="0" fontId="55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5" fillId="27" borderId="0" applyNumberFormat="0" applyBorder="0" applyAlignment="0" applyProtection="0"/>
    <xf numFmtId="0" fontId="52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2" fillId="31" borderId="0" applyNumberFormat="0" applyBorder="0" applyAlignment="0" applyProtection="0"/>
    <xf numFmtId="0" fontId="55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2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5" fillId="35" borderId="9" xfId="0" applyFont="1" applyFill="1" applyBorder="1" applyAlignment="1">
      <alignment horizontal="center" vertical="center"/>
    </xf>
    <xf numFmtId="0" fontId="6" fillId="35" borderId="9" xfId="0" applyFont="1" applyFill="1" applyBorder="1" applyAlignment="1">
      <alignment horizontal="center" vertical="center"/>
    </xf>
    <xf numFmtId="176" fontId="6" fillId="35" borderId="9" xfId="0" applyNumberFormat="1" applyFont="1" applyFill="1" applyBorder="1" applyAlignment="1">
      <alignment horizontal="center" vertical="center"/>
    </xf>
    <xf numFmtId="176" fontId="7" fillId="33" borderId="9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176" fontId="8" fillId="35" borderId="9" xfId="0" applyNumberFormat="1" applyFont="1" applyFill="1" applyBorder="1" applyAlignment="1">
      <alignment horizontal="center" vertical="center"/>
    </xf>
    <xf numFmtId="0" fontId="9" fillId="35" borderId="0" xfId="0" applyFont="1" applyFill="1" applyAlignment="1">
      <alignment horizontal="center" vertical="center" wrapText="1"/>
    </xf>
    <xf numFmtId="0" fontId="0" fillId="35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77" fontId="13" fillId="0" borderId="0" xfId="0" applyNumberFormat="1" applyFont="1" applyAlignment="1">
      <alignment horizontal="center" vertical="center" wrapText="1"/>
    </xf>
    <xf numFmtId="0" fontId="14" fillId="0" borderId="0" xfId="0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176" fontId="13" fillId="0" borderId="0" xfId="0" applyNumberFormat="1" applyFont="1" applyAlignment="1">
      <alignment horizontal="center" vertical="center" wrapText="1"/>
    </xf>
    <xf numFmtId="176" fontId="16" fillId="0" borderId="0" xfId="0" applyNumberFormat="1" applyFont="1" applyAlignment="1">
      <alignment horizontal="center" vertical="center" wrapText="1"/>
    </xf>
    <xf numFmtId="0" fontId="4" fillId="36" borderId="9" xfId="0" applyFont="1" applyFill="1" applyBorder="1" applyAlignment="1">
      <alignment horizontal="center" vertical="center" wrapText="1"/>
    </xf>
    <xf numFmtId="0" fontId="17" fillId="35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76" fontId="2" fillId="33" borderId="9" xfId="0" applyNumberFormat="1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/>
    </xf>
    <xf numFmtId="0" fontId="5" fillId="35" borderId="9" xfId="0" applyFont="1" applyFill="1" applyBorder="1" applyAlignment="1">
      <alignment horizontal="center" vertical="center" wrapText="1"/>
    </xf>
    <xf numFmtId="0" fontId="6" fillId="35" borderId="9" xfId="0" applyFont="1" applyFill="1" applyBorder="1" applyAlignment="1">
      <alignment horizontal="left" vertical="center" wrapText="1"/>
    </xf>
    <xf numFmtId="0" fontId="6" fillId="35" borderId="9" xfId="0" applyFont="1" applyFill="1" applyBorder="1" applyAlignment="1">
      <alignment horizontal="center" vertical="center" wrapText="1"/>
    </xf>
    <xf numFmtId="176" fontId="6" fillId="35" borderId="9" xfId="0" applyNumberFormat="1" applyFont="1" applyFill="1" applyBorder="1" applyAlignment="1">
      <alignment horizontal="center" vertical="center" wrapText="1"/>
    </xf>
    <xf numFmtId="0" fontId="1" fillId="35" borderId="9" xfId="0" applyFont="1" applyFill="1" applyBorder="1" applyAlignment="1">
      <alignment horizontal="center" vertical="center" wrapText="1"/>
    </xf>
    <xf numFmtId="0" fontId="18" fillId="35" borderId="9" xfId="0" applyFont="1" applyFill="1" applyBorder="1" applyAlignment="1">
      <alignment horizontal="center" vertical="center" wrapText="1"/>
    </xf>
    <xf numFmtId="0" fontId="5" fillId="35" borderId="9" xfId="0" applyFont="1" applyFill="1" applyBorder="1" applyAlignment="1">
      <alignment horizontal="left" vertical="center" wrapText="1"/>
    </xf>
    <xf numFmtId="176" fontId="1" fillId="35" borderId="9" xfId="0" applyNumberFormat="1" applyFont="1" applyFill="1" applyBorder="1" applyAlignment="1">
      <alignment horizontal="center" vertical="center" wrapText="1"/>
    </xf>
    <xf numFmtId="178" fontId="5" fillId="35" borderId="9" xfId="0" applyNumberFormat="1" applyFont="1" applyFill="1" applyBorder="1" applyAlignment="1">
      <alignment horizontal="center" vertical="center" wrapText="1"/>
    </xf>
    <xf numFmtId="176" fontId="7" fillId="33" borderId="9" xfId="0" applyNumberFormat="1" applyFont="1" applyFill="1" applyBorder="1" applyAlignment="1">
      <alignment horizontal="center" vertical="center" wrapText="1"/>
    </xf>
    <xf numFmtId="176" fontId="8" fillId="35" borderId="9" xfId="0" applyNumberFormat="1" applyFont="1" applyFill="1" applyBorder="1" applyAlignment="1">
      <alignment horizontal="center" vertical="center" wrapText="1"/>
    </xf>
    <xf numFmtId="0" fontId="19" fillId="35" borderId="9" xfId="0" applyFont="1" applyFill="1" applyBorder="1" applyAlignment="1" applyProtection="1">
      <alignment horizontal="left" vertical="center" wrapText="1"/>
      <protection/>
    </xf>
    <xf numFmtId="0" fontId="19" fillId="0" borderId="9" xfId="0" applyFont="1" applyFill="1" applyBorder="1" applyAlignment="1" applyProtection="1">
      <alignment horizontal="left" vertical="center" wrapText="1"/>
      <protection/>
    </xf>
    <xf numFmtId="0" fontId="19" fillId="33" borderId="9" xfId="0" applyFont="1" applyFill="1" applyBorder="1" applyAlignment="1" applyProtection="1">
      <alignment horizontal="left" vertical="center" wrapText="1"/>
      <protection/>
    </xf>
    <xf numFmtId="176" fontId="20" fillId="35" borderId="9" xfId="0" applyNumberFormat="1" applyFont="1" applyFill="1" applyBorder="1" applyAlignment="1">
      <alignment horizontal="center" vertical="center" wrapText="1"/>
    </xf>
    <xf numFmtId="0" fontId="21" fillId="33" borderId="9" xfId="0" applyFont="1" applyFill="1" applyBorder="1" applyAlignment="1">
      <alignment horizontal="center" vertical="center" wrapText="1"/>
    </xf>
    <xf numFmtId="0" fontId="21" fillId="33" borderId="9" xfId="0" applyFont="1" applyFill="1" applyBorder="1" applyAlignment="1">
      <alignment horizontal="left" vertical="center" wrapText="1"/>
    </xf>
    <xf numFmtId="0" fontId="22" fillId="33" borderId="9" xfId="0" applyFont="1" applyFill="1" applyBorder="1" applyAlignment="1">
      <alignment horizontal="center" vertical="center" wrapText="1"/>
    </xf>
    <xf numFmtId="176" fontId="21" fillId="33" borderId="9" xfId="0" applyNumberFormat="1" applyFont="1" applyFill="1" applyBorder="1" applyAlignment="1">
      <alignment horizontal="center" vertical="center" wrapText="1"/>
    </xf>
    <xf numFmtId="179" fontId="21" fillId="33" borderId="9" xfId="0" applyNumberFormat="1" applyFont="1" applyFill="1" applyBorder="1" applyAlignment="1">
      <alignment horizontal="center" vertical="center" wrapText="1"/>
    </xf>
    <xf numFmtId="179" fontId="6" fillId="35" borderId="9" xfId="0" applyNumberFormat="1" applyFont="1" applyFill="1" applyBorder="1" applyAlignment="1">
      <alignment horizontal="center" vertical="center" wrapText="1"/>
    </xf>
    <xf numFmtId="0" fontId="6" fillId="35" borderId="9" xfId="0" applyNumberFormat="1" applyFont="1" applyFill="1" applyBorder="1" applyAlignment="1">
      <alignment horizontal="center" vertical="center" wrapText="1"/>
    </xf>
    <xf numFmtId="49" fontId="6" fillId="35" borderId="9" xfId="0" applyNumberFormat="1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176" fontId="21" fillId="33" borderId="13" xfId="0" applyNumberFormat="1" applyFont="1" applyFill="1" applyBorder="1" applyAlignment="1">
      <alignment horizontal="center" vertical="center" wrapText="1"/>
    </xf>
    <xf numFmtId="179" fontId="21" fillId="33" borderId="13" xfId="0" applyNumberFormat="1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176" fontId="6" fillId="35" borderId="13" xfId="0" applyNumberFormat="1" applyFont="1" applyFill="1" applyBorder="1" applyAlignment="1">
      <alignment horizontal="center" vertical="center" wrapText="1"/>
    </xf>
    <xf numFmtId="0" fontId="4" fillId="36" borderId="9" xfId="0" applyFont="1" applyFill="1" applyBorder="1" applyAlignment="1">
      <alignment horizontal="center" vertical="center"/>
    </xf>
    <xf numFmtId="0" fontId="23" fillId="36" borderId="9" xfId="0" applyFont="1" applyFill="1" applyBorder="1" applyAlignment="1">
      <alignment horizontal="center" vertical="center"/>
    </xf>
    <xf numFmtId="0" fontId="24" fillId="34" borderId="9" xfId="0" applyFont="1" applyFill="1" applyBorder="1" applyAlignment="1">
      <alignment horizontal="center" vertical="center" textRotation="255" wrapText="1"/>
    </xf>
    <xf numFmtId="0" fontId="25" fillId="0" borderId="9" xfId="0" applyFont="1" applyBorder="1" applyAlignment="1">
      <alignment horizontal="left" vertical="center" wrapText="1"/>
    </xf>
    <xf numFmtId="0" fontId="14" fillId="34" borderId="9" xfId="0" applyFill="1" applyBorder="1" applyAlignment="1">
      <alignment horizontal="center" vertical="center" textRotation="255" wrapText="1"/>
    </xf>
    <xf numFmtId="0" fontId="25" fillId="0" borderId="9" xfId="0" applyFont="1" applyBorder="1" applyAlignment="1">
      <alignment horizontal="left" vertical="center"/>
    </xf>
    <xf numFmtId="0" fontId="14" fillId="0" borderId="9" xfId="0" applyBorder="1" applyAlignment="1">
      <alignment vertical="center"/>
    </xf>
    <xf numFmtId="0" fontId="25" fillId="0" borderId="10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1" fillId="35" borderId="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left" vertical="center" wrapText="1"/>
    </xf>
    <xf numFmtId="176" fontId="1" fillId="35" borderId="0" xfId="0" applyNumberFormat="1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wrapText="1"/>
    </xf>
    <xf numFmtId="177" fontId="13" fillId="0" borderId="0" xfId="0" applyNumberFormat="1" applyFont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176" fontId="8" fillId="39" borderId="9" xfId="0" applyNumberFormat="1" applyFont="1" applyFill="1" applyBorder="1" applyAlignment="1">
      <alignment horizontal="center" vertical="center" wrapText="1"/>
    </xf>
    <xf numFmtId="180" fontId="12" fillId="0" borderId="0" xfId="0" applyNumberFormat="1" applyFont="1" applyAlignment="1">
      <alignment horizontal="center" vertical="center" wrapText="1"/>
    </xf>
    <xf numFmtId="176" fontId="8" fillId="35" borderId="13" xfId="0" applyNumberFormat="1" applyFont="1" applyFill="1" applyBorder="1" applyAlignment="1">
      <alignment horizontal="center" vertical="center" wrapText="1"/>
    </xf>
    <xf numFmtId="0" fontId="14" fillId="0" borderId="0" xfId="0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176" fontId="20" fillId="35" borderId="0" xfId="0" applyNumberFormat="1" applyFont="1" applyFill="1" applyBorder="1" applyAlignment="1">
      <alignment horizontal="center" vertical="center" wrapText="1"/>
    </xf>
    <xf numFmtId="177" fontId="1" fillId="35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176" fontId="13" fillId="0" borderId="0" xfId="0" applyNumberFormat="1" applyFont="1" applyAlignment="1">
      <alignment horizontal="left" vertical="center" wrapText="1"/>
    </xf>
    <xf numFmtId="176" fontId="27" fillId="0" borderId="0" xfId="0" applyNumberFormat="1" applyFont="1" applyAlignment="1">
      <alignment horizontal="center" vertical="center" wrapText="1"/>
    </xf>
    <xf numFmtId="0" fontId="28" fillId="36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176" fontId="0" fillId="0" borderId="9" xfId="0" applyNumberFormat="1" applyFont="1" applyBorder="1" applyAlignment="1">
      <alignment horizontal="left" vertical="center" wrapText="1"/>
    </xf>
    <xf numFmtId="176" fontId="1" fillId="0" borderId="9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0" fillId="0" borderId="9" xfId="0" applyNumberFormat="1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left" vertical="center" wrapText="1"/>
    </xf>
    <xf numFmtId="10" fontId="0" fillId="0" borderId="9" xfId="0" applyNumberFormat="1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10" fontId="30" fillId="0" borderId="9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76" fontId="0" fillId="0" borderId="0" xfId="0" applyNumberFormat="1" applyFont="1" applyAlignment="1">
      <alignment horizontal="left" vertical="center" wrapText="1"/>
    </xf>
    <xf numFmtId="176" fontId="26" fillId="0" borderId="0" xfId="0" applyNumberFormat="1" applyFont="1" applyAlignment="1">
      <alignment horizontal="center" vertical="center" wrapText="1"/>
    </xf>
    <xf numFmtId="176" fontId="31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176" fontId="32" fillId="0" borderId="0" xfId="0" applyNumberFormat="1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000000"/>
      <rgbColor rgb="00D4D0C8"/>
      <rgbColor rgb="00000000"/>
      <rgbColor rgb="00FFFFFF"/>
      <rgbColor rgb="00000000"/>
      <rgbColor rgb="00FFFFFF"/>
      <rgbColor rgb="00000000"/>
      <rgbColor rgb="00D4D0C8"/>
      <rgbColor rgb="00000000"/>
      <rgbColor rgb="00D4D0C8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zx123.cn/zb/?utm_source=zx123&amp;utm_medium=downloadsheet&amp;utm_content=fbzbshengqing3pk&amp;utm_wenzhang=3s2t" TargetMode="External" /><Relationship Id="rId3" Type="http://schemas.openxmlformats.org/officeDocument/2006/relationships/hyperlink" Target="http://www.zx123.cn/zb/?utm_source=zx123&amp;utm_medium=downloadsheet&amp;utm_content=fbzbshengqing3pk&amp;utm_wenzhang=3s2t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11</xdr:col>
      <xdr:colOff>19050</xdr:colOff>
      <xdr:row>1</xdr:row>
      <xdr:rowOff>9525</xdr:rowOff>
    </xdr:to>
    <xdr:pic>
      <xdr:nvPicPr>
        <xdr:cNvPr id="1" name="Picture 3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0058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workbookViewId="0" topLeftCell="A1">
      <selection activeCell="K2" sqref="K2"/>
    </sheetView>
  </sheetViews>
  <sheetFormatPr defaultColWidth="9.140625" defaultRowHeight="21.75" customHeight="1"/>
  <cols>
    <col min="1" max="1" width="4.421875" style="20" customWidth="1"/>
    <col min="2" max="2" width="6.00390625" style="20" customWidth="1"/>
    <col min="3" max="3" width="15.28125" style="21" customWidth="1"/>
    <col min="4" max="4" width="12.140625" style="21" customWidth="1"/>
    <col min="5" max="5" width="17.8515625" style="21" customWidth="1"/>
    <col min="6" max="6" width="9.57421875" style="21" customWidth="1"/>
    <col min="7" max="7" width="24.28125" style="21" customWidth="1"/>
    <col min="8" max="8" width="12.28125" style="87" customWidth="1"/>
    <col min="9" max="9" width="21.421875" style="87" customWidth="1"/>
    <col min="10" max="11" width="9.57421875" style="87" customWidth="1"/>
    <col min="12" max="13" width="9.57421875" style="23" customWidth="1"/>
    <col min="14" max="14" width="9.57421875" style="88" customWidth="1"/>
    <col min="15" max="15" width="43.00390625" style="20" customWidth="1"/>
    <col min="16" max="19" width="6.28125" style="23" customWidth="1"/>
    <col min="20" max="21" width="11.421875" style="88" customWidth="1"/>
    <col min="22" max="16384" width="9.140625" style="20" customWidth="1"/>
  </cols>
  <sheetData>
    <row r="1" spans="1:21" s="86" customFormat="1" ht="41.2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105"/>
      <c r="M1" s="105"/>
      <c r="N1" s="106"/>
      <c r="P1" s="105"/>
      <c r="Q1" s="105"/>
      <c r="R1" s="105"/>
      <c r="S1" s="105"/>
      <c r="T1" s="106"/>
      <c r="U1" s="106"/>
    </row>
    <row r="2" spans="1:21" s="16" customFormat="1" ht="32.25" customHeight="1">
      <c r="A2" s="90" t="s">
        <v>1</v>
      </c>
      <c r="B2" s="90">
        <v>1</v>
      </c>
      <c r="C2" s="91" t="s">
        <v>2</v>
      </c>
      <c r="D2" s="91" t="s">
        <v>3</v>
      </c>
      <c r="E2" s="92">
        <v>32106</v>
      </c>
      <c r="F2" s="91" t="s">
        <v>4</v>
      </c>
      <c r="G2" s="92">
        <v>3210</v>
      </c>
      <c r="H2" s="93" t="s">
        <v>5</v>
      </c>
      <c r="I2" s="92">
        <v>1218</v>
      </c>
      <c r="J2" s="93" t="s">
        <v>6</v>
      </c>
      <c r="K2" s="92">
        <f>E2+G2+I2</f>
        <v>36534</v>
      </c>
      <c r="L2" s="107"/>
      <c r="M2" s="107"/>
      <c r="N2" s="108"/>
      <c r="P2" s="107"/>
      <c r="Q2" s="107"/>
      <c r="R2" s="107"/>
      <c r="S2" s="107"/>
      <c r="T2" s="108"/>
      <c r="U2" s="108"/>
    </row>
    <row r="3" spans="1:21" s="16" customFormat="1" ht="32.25" customHeight="1">
      <c r="A3" s="94"/>
      <c r="B3" s="94">
        <v>2</v>
      </c>
      <c r="C3" s="91" t="s">
        <v>7</v>
      </c>
      <c r="D3" s="91" t="s">
        <v>8</v>
      </c>
      <c r="E3" s="95">
        <v>11662</v>
      </c>
      <c r="F3" s="91" t="s">
        <v>9</v>
      </c>
      <c r="G3" s="95">
        <v>7665</v>
      </c>
      <c r="H3" s="93" t="s">
        <v>10</v>
      </c>
      <c r="I3" s="92">
        <v>1546</v>
      </c>
      <c r="J3" s="93" t="s">
        <v>6</v>
      </c>
      <c r="K3" s="92">
        <f>E3+G3+I3</f>
        <v>20873</v>
      </c>
      <c r="L3" s="107"/>
      <c r="M3" s="107"/>
      <c r="N3" s="108"/>
      <c r="P3" s="107"/>
      <c r="Q3" s="107"/>
      <c r="R3" s="107"/>
      <c r="S3" s="107"/>
      <c r="T3" s="108"/>
      <c r="U3" s="108"/>
    </row>
    <row r="4" spans="1:21" s="16" customFormat="1" ht="21.75" customHeight="1">
      <c r="A4" s="96"/>
      <c r="B4" s="97"/>
      <c r="C4" s="97"/>
      <c r="D4" s="97"/>
      <c r="E4" s="97"/>
      <c r="F4" s="97"/>
      <c r="G4" s="97"/>
      <c r="H4" s="97"/>
      <c r="I4" s="97"/>
      <c r="J4" s="97"/>
      <c r="K4" s="109"/>
      <c r="L4" s="107"/>
      <c r="M4" s="107"/>
      <c r="N4" s="108"/>
      <c r="P4" s="107"/>
      <c r="Q4" s="107"/>
      <c r="R4" s="107"/>
      <c r="S4" s="107"/>
      <c r="T4" s="108"/>
      <c r="U4" s="108"/>
    </row>
    <row r="5" spans="1:21" s="16" customFormat="1" ht="33" customHeight="1">
      <c r="A5" s="94"/>
      <c r="B5" s="98" t="s">
        <v>11</v>
      </c>
      <c r="C5" s="91" t="s">
        <v>12</v>
      </c>
      <c r="D5" s="99">
        <f>(K2-K3)/K2</f>
        <v>0.4286691848688893</v>
      </c>
      <c r="E5" s="91" t="s">
        <v>13</v>
      </c>
      <c r="F5" s="100">
        <v>0.402</v>
      </c>
      <c r="G5" s="101" t="s">
        <v>14</v>
      </c>
      <c r="H5" s="102">
        <v>0.38</v>
      </c>
      <c r="I5" s="91" t="s">
        <v>15</v>
      </c>
      <c r="J5" s="100">
        <v>0.349</v>
      </c>
      <c r="K5" s="92"/>
      <c r="L5" s="107"/>
      <c r="M5" s="107"/>
      <c r="N5" s="108"/>
      <c r="P5" s="107"/>
      <c r="Q5" s="107"/>
      <c r="R5" s="107"/>
      <c r="S5" s="107"/>
      <c r="T5" s="108"/>
      <c r="U5" s="108"/>
    </row>
    <row r="6" spans="1:21" s="16" customFormat="1" ht="46.5" customHeight="1">
      <c r="A6" s="90" t="s">
        <v>16</v>
      </c>
      <c r="B6" s="98" t="s">
        <v>17</v>
      </c>
      <c r="C6" s="91" t="s">
        <v>18</v>
      </c>
      <c r="D6" s="99">
        <v>0.405</v>
      </c>
      <c r="E6" s="91" t="s">
        <v>19</v>
      </c>
      <c r="F6" s="100">
        <v>0.3779</v>
      </c>
      <c r="G6" s="101" t="s">
        <v>20</v>
      </c>
      <c r="H6" s="102">
        <v>0.3554</v>
      </c>
      <c r="I6" s="91" t="s">
        <v>21</v>
      </c>
      <c r="J6" s="100">
        <v>0.3232</v>
      </c>
      <c r="K6" s="92"/>
      <c r="L6" s="107"/>
      <c r="M6" s="107"/>
      <c r="N6" s="108"/>
      <c r="P6" s="107"/>
      <c r="Q6" s="107"/>
      <c r="R6" s="107"/>
      <c r="S6" s="107"/>
      <c r="T6" s="108"/>
      <c r="U6" s="108"/>
    </row>
    <row r="7" spans="1:21" s="16" customFormat="1" ht="46.5" customHeight="1">
      <c r="A7" s="90" t="s">
        <v>16</v>
      </c>
      <c r="B7" s="98" t="s">
        <v>22</v>
      </c>
      <c r="C7" s="91" t="s">
        <v>23</v>
      </c>
      <c r="D7" s="99">
        <v>0.3623</v>
      </c>
      <c r="E7" s="91" t="s">
        <v>24</v>
      </c>
      <c r="F7" s="100">
        <v>0.333</v>
      </c>
      <c r="G7" s="101" t="s">
        <v>25</v>
      </c>
      <c r="H7" s="102">
        <v>0.3089</v>
      </c>
      <c r="I7" s="91" t="s">
        <v>26</v>
      </c>
      <c r="J7" s="100">
        <v>0.2744</v>
      </c>
      <c r="K7" s="92"/>
      <c r="L7" s="107"/>
      <c r="M7" s="107"/>
      <c r="N7" s="108"/>
      <c r="P7" s="107"/>
      <c r="Q7" s="107"/>
      <c r="R7" s="107"/>
      <c r="S7" s="107"/>
      <c r="T7" s="108"/>
      <c r="U7" s="108"/>
    </row>
    <row r="8" spans="1:21" s="16" customFormat="1" ht="21.75" customHeight="1">
      <c r="A8" s="96"/>
      <c r="B8" s="97"/>
      <c r="C8" s="97"/>
      <c r="D8" s="97"/>
      <c r="E8" s="97"/>
      <c r="F8" s="97"/>
      <c r="G8" s="97"/>
      <c r="H8" s="97"/>
      <c r="I8" s="97"/>
      <c r="J8" s="97"/>
      <c r="K8" s="109"/>
      <c r="L8" s="107"/>
      <c r="M8" s="107"/>
      <c r="N8" s="108"/>
      <c r="P8" s="107"/>
      <c r="Q8" s="107"/>
      <c r="R8" s="107"/>
      <c r="S8" s="107"/>
      <c r="T8" s="108"/>
      <c r="U8" s="108"/>
    </row>
    <row r="9" spans="1:21" s="16" customFormat="1" ht="32.25" customHeight="1">
      <c r="A9" s="90" t="s">
        <v>27</v>
      </c>
      <c r="B9" s="90">
        <v>3</v>
      </c>
      <c r="C9" s="91" t="s">
        <v>2</v>
      </c>
      <c r="D9" s="91" t="s">
        <v>3</v>
      </c>
      <c r="E9" s="92">
        <v>30492</v>
      </c>
      <c r="F9" s="91" t="s">
        <v>28</v>
      </c>
      <c r="G9" s="92">
        <v>3964</v>
      </c>
      <c r="H9" s="93" t="s">
        <v>5</v>
      </c>
      <c r="I9" s="92">
        <v>1188</v>
      </c>
      <c r="J9" s="93" t="s">
        <v>6</v>
      </c>
      <c r="K9" s="92">
        <f>E9+G9+I9</f>
        <v>35644</v>
      </c>
      <c r="L9" s="107"/>
      <c r="M9" s="107"/>
      <c r="N9" s="108"/>
      <c r="P9" s="107"/>
      <c r="Q9" s="107"/>
      <c r="R9" s="107"/>
      <c r="S9" s="107"/>
      <c r="T9" s="108"/>
      <c r="U9" s="108"/>
    </row>
    <row r="10" spans="1:21" s="16" customFormat="1" ht="32.25" customHeight="1">
      <c r="A10" s="94"/>
      <c r="B10" s="94">
        <v>4</v>
      </c>
      <c r="C10" s="91" t="s">
        <v>7</v>
      </c>
      <c r="D10" s="91" t="s">
        <v>8</v>
      </c>
      <c r="E10" s="95">
        <v>12000</v>
      </c>
      <c r="F10" s="91" t="s">
        <v>9</v>
      </c>
      <c r="G10" s="95">
        <v>7400</v>
      </c>
      <c r="H10" s="93" t="s">
        <v>29</v>
      </c>
      <c r="I10" s="92">
        <v>2328</v>
      </c>
      <c r="J10" s="93" t="s">
        <v>6</v>
      </c>
      <c r="K10" s="92">
        <f>E10+G10+I10</f>
        <v>21728</v>
      </c>
      <c r="L10" s="107"/>
      <c r="M10" s="107"/>
      <c r="N10" s="108"/>
      <c r="P10" s="107"/>
      <c r="Q10" s="107"/>
      <c r="R10" s="107"/>
      <c r="S10" s="107"/>
      <c r="T10" s="108"/>
      <c r="U10" s="108"/>
    </row>
    <row r="11" spans="1:21" s="16" customFormat="1" ht="33" customHeight="1">
      <c r="A11" s="94"/>
      <c r="B11" s="98" t="s">
        <v>30</v>
      </c>
      <c r="C11" s="91" t="s">
        <v>12</v>
      </c>
      <c r="D11" s="99">
        <f>(K9-K10)/K9</f>
        <v>0.3904163393558523</v>
      </c>
      <c r="E11" s="101" t="s">
        <v>31</v>
      </c>
      <c r="F11" s="102">
        <v>0.3621</v>
      </c>
      <c r="G11" s="91" t="s">
        <v>32</v>
      </c>
      <c r="H11" s="100">
        <v>0.34</v>
      </c>
      <c r="I11" s="91" t="s">
        <v>33</v>
      </c>
      <c r="J11" s="100">
        <v>0.311</v>
      </c>
      <c r="K11" s="92"/>
      <c r="L11" s="107"/>
      <c r="M11" s="107"/>
      <c r="N11" s="108"/>
      <c r="P11" s="107"/>
      <c r="Q11" s="107"/>
      <c r="R11" s="107"/>
      <c r="S11" s="107"/>
      <c r="T11" s="108"/>
      <c r="U11" s="108"/>
    </row>
    <row r="12" spans="1:21" s="16" customFormat="1" ht="21.75" customHeight="1">
      <c r="A12" s="96"/>
      <c r="B12" s="97"/>
      <c r="C12" s="97"/>
      <c r="D12" s="97"/>
      <c r="E12" s="97"/>
      <c r="F12" s="97"/>
      <c r="G12" s="97"/>
      <c r="H12" s="97"/>
      <c r="I12" s="97"/>
      <c r="J12" s="97"/>
      <c r="K12" s="109"/>
      <c r="L12" s="107"/>
      <c r="M12" s="107"/>
      <c r="N12" s="108"/>
      <c r="P12" s="107"/>
      <c r="Q12" s="107"/>
      <c r="R12" s="107"/>
      <c r="S12" s="107"/>
      <c r="T12" s="108"/>
      <c r="U12" s="108"/>
    </row>
    <row r="13" spans="1:21" s="16" customFormat="1" ht="32.25" customHeight="1">
      <c r="A13" s="90" t="s">
        <v>34</v>
      </c>
      <c r="B13" s="90">
        <v>5</v>
      </c>
      <c r="C13" s="91" t="s">
        <v>2</v>
      </c>
      <c r="D13" s="91" t="s">
        <v>3</v>
      </c>
      <c r="E13" s="92">
        <v>34668</v>
      </c>
      <c r="F13" s="91" t="s">
        <v>28</v>
      </c>
      <c r="G13" s="92">
        <v>4507</v>
      </c>
      <c r="H13" s="93" t="s">
        <v>5</v>
      </c>
      <c r="I13" s="92">
        <v>1351</v>
      </c>
      <c r="J13" s="93" t="s">
        <v>6</v>
      </c>
      <c r="K13" s="92">
        <f>E13+G13+I13</f>
        <v>40526</v>
      </c>
      <c r="L13" s="107"/>
      <c r="M13" s="107"/>
      <c r="N13" s="108"/>
      <c r="P13" s="107"/>
      <c r="Q13" s="107"/>
      <c r="R13" s="107"/>
      <c r="S13" s="107"/>
      <c r="T13" s="108"/>
      <c r="U13" s="108"/>
    </row>
    <row r="14" spans="1:21" s="16" customFormat="1" ht="32.25" customHeight="1">
      <c r="A14" s="94"/>
      <c r="B14" s="94">
        <v>6</v>
      </c>
      <c r="C14" s="91" t="s">
        <v>7</v>
      </c>
      <c r="D14" s="91" t="s">
        <v>8</v>
      </c>
      <c r="E14" s="95">
        <v>12600</v>
      </c>
      <c r="F14" s="91" t="s">
        <v>9</v>
      </c>
      <c r="G14" s="95">
        <v>8200</v>
      </c>
      <c r="H14" s="93" t="s">
        <v>35</v>
      </c>
      <c r="I14" s="92">
        <v>2496</v>
      </c>
      <c r="J14" s="93" t="s">
        <v>6</v>
      </c>
      <c r="K14" s="92">
        <f>E14+G14+I14</f>
        <v>23296</v>
      </c>
      <c r="L14" s="107"/>
      <c r="M14" s="107"/>
      <c r="N14" s="108"/>
      <c r="P14" s="107"/>
      <c r="Q14" s="107"/>
      <c r="R14" s="107"/>
      <c r="S14" s="107"/>
      <c r="T14" s="108"/>
      <c r="U14" s="108"/>
    </row>
    <row r="15" spans="1:21" s="16" customFormat="1" ht="33" customHeight="1">
      <c r="A15" s="94"/>
      <c r="B15" s="98" t="s">
        <v>30</v>
      </c>
      <c r="C15" s="91" t="s">
        <v>12</v>
      </c>
      <c r="D15" s="99">
        <f>(K13-K14)/K13</f>
        <v>0.42515915708434093</v>
      </c>
      <c r="E15" s="101" t="s">
        <v>31</v>
      </c>
      <c r="F15" s="102">
        <v>0.398</v>
      </c>
      <c r="G15" s="91" t="s">
        <v>32</v>
      </c>
      <c r="H15" s="100">
        <v>0.378</v>
      </c>
      <c r="I15" s="91" t="s">
        <v>33</v>
      </c>
      <c r="J15" s="100">
        <v>0.35</v>
      </c>
      <c r="K15" s="92"/>
      <c r="L15" s="107"/>
      <c r="M15" s="107"/>
      <c r="N15" s="108"/>
      <c r="P15" s="107"/>
      <c r="Q15" s="107"/>
      <c r="R15" s="107"/>
      <c r="S15" s="107"/>
      <c r="T15" s="108"/>
      <c r="U15" s="108"/>
    </row>
    <row r="16" spans="3:21" s="16" customFormat="1" ht="21.75" customHeight="1">
      <c r="C16" s="103"/>
      <c r="D16" s="103"/>
      <c r="E16" s="103"/>
      <c r="F16" s="103"/>
      <c r="G16" s="103"/>
      <c r="H16" s="104"/>
      <c r="I16" s="104"/>
      <c r="J16" s="104"/>
      <c r="K16" s="104"/>
      <c r="L16" s="107"/>
      <c r="M16" s="107"/>
      <c r="N16" s="108"/>
      <c r="P16" s="107"/>
      <c r="Q16" s="107"/>
      <c r="R16" s="107"/>
      <c r="S16" s="107"/>
      <c r="T16" s="108"/>
      <c r="U16" s="108"/>
    </row>
    <row r="17" spans="3:21" s="16" customFormat="1" ht="21.75" customHeight="1">
      <c r="C17" s="103"/>
      <c r="D17" s="103"/>
      <c r="E17" s="103"/>
      <c r="F17" s="103"/>
      <c r="G17" s="103"/>
      <c r="H17" s="104"/>
      <c r="I17" s="104"/>
      <c r="J17" s="104"/>
      <c r="K17" s="104"/>
      <c r="L17" s="107"/>
      <c r="M17" s="107"/>
      <c r="N17" s="108"/>
      <c r="P17" s="107"/>
      <c r="Q17" s="107"/>
      <c r="R17" s="107"/>
      <c r="S17" s="107"/>
      <c r="T17" s="108"/>
      <c r="U17" s="108"/>
    </row>
    <row r="18" spans="3:21" s="16" customFormat="1" ht="21.75" customHeight="1">
      <c r="C18" s="103"/>
      <c r="D18" s="103"/>
      <c r="E18" s="103"/>
      <c r="F18" s="103"/>
      <c r="G18" s="103"/>
      <c r="H18" s="104"/>
      <c r="I18" s="104"/>
      <c r="J18" s="104"/>
      <c r="K18" s="104"/>
      <c r="L18" s="107"/>
      <c r="M18" s="107"/>
      <c r="N18" s="108"/>
      <c r="P18" s="107"/>
      <c r="Q18" s="107"/>
      <c r="R18" s="107"/>
      <c r="S18" s="107"/>
      <c r="T18" s="108"/>
      <c r="U18" s="108"/>
    </row>
    <row r="19" spans="3:21" s="16" customFormat="1" ht="21.75" customHeight="1">
      <c r="C19" s="103"/>
      <c r="D19" s="103"/>
      <c r="E19" s="103"/>
      <c r="F19" s="103"/>
      <c r="G19" s="103"/>
      <c r="H19" s="104"/>
      <c r="I19" s="104"/>
      <c r="J19" s="104"/>
      <c r="K19" s="104"/>
      <c r="L19" s="107"/>
      <c r="M19" s="107"/>
      <c r="N19" s="108"/>
      <c r="P19" s="107"/>
      <c r="Q19" s="107"/>
      <c r="R19" s="107"/>
      <c r="S19" s="107"/>
      <c r="T19" s="108"/>
      <c r="U19" s="108"/>
    </row>
    <row r="20" spans="3:21" s="16" customFormat="1" ht="21.75" customHeight="1">
      <c r="C20" s="103"/>
      <c r="D20" s="103"/>
      <c r="E20" s="103"/>
      <c r="F20" s="103"/>
      <c r="G20" s="103"/>
      <c r="H20" s="104"/>
      <c r="I20" s="104"/>
      <c r="J20" s="104"/>
      <c r="K20" s="104"/>
      <c r="L20" s="107"/>
      <c r="M20" s="107"/>
      <c r="N20" s="108"/>
      <c r="P20" s="107"/>
      <c r="Q20" s="107"/>
      <c r="R20" s="107"/>
      <c r="S20" s="107"/>
      <c r="T20" s="108"/>
      <c r="U20" s="108"/>
    </row>
    <row r="21" spans="3:21" s="16" customFormat="1" ht="21.75" customHeight="1">
      <c r="C21" s="103"/>
      <c r="D21" s="103"/>
      <c r="E21" s="103"/>
      <c r="F21" s="103"/>
      <c r="G21" s="103"/>
      <c r="H21" s="104"/>
      <c r="I21" s="104"/>
      <c r="J21" s="104"/>
      <c r="K21" s="104"/>
      <c r="L21" s="107"/>
      <c r="M21" s="107"/>
      <c r="N21" s="108"/>
      <c r="P21" s="107"/>
      <c r="Q21" s="107"/>
      <c r="R21" s="107"/>
      <c r="S21" s="107"/>
      <c r="T21" s="108"/>
      <c r="U21" s="108"/>
    </row>
    <row r="22" spans="3:21" s="16" customFormat="1" ht="21.75" customHeight="1">
      <c r="C22" s="103"/>
      <c r="D22" s="103"/>
      <c r="E22" s="103"/>
      <c r="F22" s="103"/>
      <c r="G22" s="103"/>
      <c r="H22" s="104"/>
      <c r="I22" s="104"/>
      <c r="J22" s="104"/>
      <c r="K22" s="104"/>
      <c r="L22" s="107"/>
      <c r="M22" s="107"/>
      <c r="N22" s="108"/>
      <c r="P22" s="107"/>
      <c r="Q22" s="107"/>
      <c r="R22" s="107"/>
      <c r="S22" s="107"/>
      <c r="T22" s="108"/>
      <c r="U22" s="108"/>
    </row>
    <row r="23" spans="3:21" s="16" customFormat="1" ht="21.75" customHeight="1">
      <c r="C23" s="103"/>
      <c r="D23" s="103"/>
      <c r="E23" s="103"/>
      <c r="F23" s="103"/>
      <c r="G23" s="103"/>
      <c r="H23" s="104"/>
      <c r="I23" s="104"/>
      <c r="J23" s="104"/>
      <c r="K23" s="104"/>
      <c r="L23" s="107"/>
      <c r="M23" s="107"/>
      <c r="N23" s="108"/>
      <c r="P23" s="107"/>
      <c r="Q23" s="107"/>
      <c r="R23" s="107"/>
      <c r="S23" s="107"/>
      <c r="T23" s="108"/>
      <c r="U23" s="108"/>
    </row>
    <row r="24" spans="3:21" s="16" customFormat="1" ht="21.75" customHeight="1">
      <c r="C24" s="103"/>
      <c r="D24" s="103"/>
      <c r="E24" s="103"/>
      <c r="F24" s="103"/>
      <c r="G24" s="103"/>
      <c r="H24" s="104"/>
      <c r="I24" s="104"/>
      <c r="J24" s="104"/>
      <c r="K24" s="104"/>
      <c r="L24" s="107"/>
      <c r="M24" s="107"/>
      <c r="N24" s="108"/>
      <c r="P24" s="107"/>
      <c r="Q24" s="107"/>
      <c r="R24" s="107"/>
      <c r="S24" s="107"/>
      <c r="T24" s="108"/>
      <c r="U24" s="108"/>
    </row>
    <row r="25" spans="3:21" s="16" customFormat="1" ht="21.75" customHeight="1">
      <c r="C25" s="103"/>
      <c r="D25" s="103"/>
      <c r="E25" s="103"/>
      <c r="F25" s="103"/>
      <c r="G25" s="103"/>
      <c r="H25" s="104"/>
      <c r="I25" s="104"/>
      <c r="J25" s="104"/>
      <c r="K25" s="104"/>
      <c r="L25" s="107"/>
      <c r="M25" s="107"/>
      <c r="N25" s="108"/>
      <c r="P25" s="107"/>
      <c r="Q25" s="107"/>
      <c r="R25" s="107"/>
      <c r="S25" s="107"/>
      <c r="T25" s="108"/>
      <c r="U25" s="108"/>
    </row>
  </sheetData>
  <sheetProtection/>
  <mergeCells count="4">
    <mergeCell ref="A1:K1"/>
    <mergeCell ref="A4:K4"/>
    <mergeCell ref="A8:K8"/>
    <mergeCell ref="A12:K12"/>
  </mergeCells>
  <printOptions/>
  <pageMargins left="0.4" right="0.16" top="0.47" bottom="0.31" header="0.51" footer="0.16"/>
  <pageSetup horizontalDpi="600" verticalDpi="600" orientation="landscape" paperSize="9"/>
  <headerFooter scaleWithDoc="0" alignWithMargins="0">
    <oddHeader>&amp;C第 &amp;P 页，共 &amp;N 页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60"/>
  <sheetViews>
    <sheetView tabSelected="1" workbookViewId="0" topLeftCell="A1">
      <pane ySplit="4" topLeftCell="A5" activePane="bottomLeft" state="frozen"/>
      <selection pane="bottomLeft" activeCell="A4" sqref="A4:K11"/>
    </sheetView>
  </sheetViews>
  <sheetFormatPr defaultColWidth="9.140625" defaultRowHeight="21.75" customHeight="1"/>
  <cols>
    <col min="1" max="1" width="4.421875" style="20" customWidth="1"/>
    <col min="2" max="2" width="21.140625" style="21" customWidth="1"/>
    <col min="3" max="3" width="5.28125" style="20" customWidth="1"/>
    <col min="4" max="4" width="6.28125" style="22" customWidth="1"/>
    <col min="5" max="5" width="8.28125" style="23" customWidth="1"/>
    <col min="6" max="7" width="8.140625" style="23" customWidth="1"/>
    <col min="8" max="8" width="10.00390625" style="23" customWidth="1"/>
    <col min="9" max="9" width="8.140625" style="23" customWidth="1"/>
    <col min="10" max="10" width="16.28125" style="24" customWidth="1"/>
    <col min="11" max="11" width="54.57421875" style="21" customWidth="1"/>
    <col min="12" max="12" width="12.7109375" style="20" bestFit="1" customWidth="1"/>
    <col min="13" max="13" width="11.421875" style="20" bestFit="1" customWidth="1"/>
    <col min="14" max="16384" width="9.140625" style="20" customWidth="1"/>
  </cols>
  <sheetData>
    <row r="1" spans="2:11" ht="70.5" customHeight="1">
      <c r="B1" s="20"/>
      <c r="D1" s="20"/>
      <c r="E1" s="20"/>
      <c r="F1" s="20"/>
      <c r="G1" s="20"/>
      <c r="H1" s="20"/>
      <c r="I1" s="20"/>
      <c r="J1" s="20"/>
      <c r="K1" s="20"/>
    </row>
    <row r="2" spans="1:11" s="12" customFormat="1" ht="37.5" customHeight="1">
      <c r="A2" s="25" t="s">
        <v>36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3" customFormat="1" ht="26.25" customHeight="1">
      <c r="A3" s="26" t="s">
        <v>37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14" customFormat="1" ht="19.5" customHeight="1">
      <c r="A4" s="27" t="s">
        <v>38</v>
      </c>
      <c r="B4" s="27" t="s">
        <v>39</v>
      </c>
      <c r="C4" s="27" t="s">
        <v>40</v>
      </c>
      <c r="D4" s="28" t="s">
        <v>41</v>
      </c>
      <c r="E4" s="29" t="s">
        <v>42</v>
      </c>
      <c r="F4" s="29" t="s">
        <v>43</v>
      </c>
      <c r="G4" s="29" t="s">
        <v>44</v>
      </c>
      <c r="H4" s="29" t="s">
        <v>45</v>
      </c>
      <c r="I4" s="29" t="s">
        <v>46</v>
      </c>
      <c r="J4" s="41" t="s">
        <v>47</v>
      </c>
      <c r="K4" s="27" t="s">
        <v>48</v>
      </c>
    </row>
    <row r="5" spans="1:11" ht="24.75" customHeight="1">
      <c r="A5" s="30" t="s">
        <v>49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s="15" customFormat="1" ht="24.75" customHeight="1">
      <c r="A6" s="32">
        <v>1</v>
      </c>
      <c r="B6" s="33" t="s">
        <v>50</v>
      </c>
      <c r="C6" s="34" t="s">
        <v>51</v>
      </c>
      <c r="D6" s="32">
        <v>35</v>
      </c>
      <c r="E6" s="35">
        <v>0</v>
      </c>
      <c r="F6" s="35">
        <v>80</v>
      </c>
      <c r="G6" s="35">
        <v>0</v>
      </c>
      <c r="H6" s="35">
        <v>60</v>
      </c>
      <c r="I6" s="35">
        <v>0.2</v>
      </c>
      <c r="J6" s="42">
        <f aca="true" t="shared" si="0" ref="J6:J11">D6*(E6+F6+G6+H6+I6)</f>
        <v>4907</v>
      </c>
      <c r="K6" s="43" t="s">
        <v>52</v>
      </c>
    </row>
    <row r="7" spans="1:11" s="16" customFormat="1" ht="24.75" customHeight="1">
      <c r="A7" s="32">
        <v>2</v>
      </c>
      <c r="B7" s="33" t="s">
        <v>53</v>
      </c>
      <c r="C7" s="34" t="s">
        <v>51</v>
      </c>
      <c r="D7" s="32">
        <v>35</v>
      </c>
      <c r="E7" s="35">
        <v>9</v>
      </c>
      <c r="F7" s="35">
        <v>0.805</v>
      </c>
      <c r="G7" s="35">
        <v>0</v>
      </c>
      <c r="H7" s="35">
        <v>8.5</v>
      </c>
      <c r="I7" s="35">
        <v>0.2</v>
      </c>
      <c r="J7" s="42">
        <f t="shared" si="0"/>
        <v>647.675</v>
      </c>
      <c r="K7" s="44" t="s">
        <v>54</v>
      </c>
    </row>
    <row r="8" spans="1:11" s="15" customFormat="1" ht="24.75" customHeight="1">
      <c r="A8" s="32">
        <v>3</v>
      </c>
      <c r="B8" s="33" t="s">
        <v>55</v>
      </c>
      <c r="C8" s="34" t="s">
        <v>51</v>
      </c>
      <c r="D8" s="32">
        <v>35</v>
      </c>
      <c r="E8" s="35">
        <v>6</v>
      </c>
      <c r="F8" s="35">
        <v>1</v>
      </c>
      <c r="G8" s="35">
        <v>0</v>
      </c>
      <c r="H8" s="35">
        <v>5</v>
      </c>
      <c r="I8" s="35">
        <v>0.2</v>
      </c>
      <c r="J8" s="42">
        <f t="shared" si="0"/>
        <v>427</v>
      </c>
      <c r="K8" s="43" t="s">
        <v>56</v>
      </c>
    </row>
    <row r="9" spans="1:11" ht="24.75" customHeight="1">
      <c r="A9" s="32">
        <v>4</v>
      </c>
      <c r="B9" s="33" t="s">
        <v>57</v>
      </c>
      <c r="C9" s="34" t="s">
        <v>51</v>
      </c>
      <c r="D9" s="32">
        <v>110</v>
      </c>
      <c r="E9" s="35">
        <v>8</v>
      </c>
      <c r="F9" s="35">
        <v>0.805</v>
      </c>
      <c r="G9" s="35">
        <v>0</v>
      </c>
      <c r="H9" s="35">
        <v>8.5</v>
      </c>
      <c r="I9" s="35">
        <v>0.2</v>
      </c>
      <c r="J9" s="42">
        <f t="shared" si="0"/>
        <v>1925.55</v>
      </c>
      <c r="K9" s="44" t="s">
        <v>58</v>
      </c>
    </row>
    <row r="10" spans="1:11" s="15" customFormat="1" ht="24.75" customHeight="1">
      <c r="A10" s="32">
        <v>5</v>
      </c>
      <c r="B10" s="33" t="s">
        <v>59</v>
      </c>
      <c r="C10" s="34" t="s">
        <v>51</v>
      </c>
      <c r="D10" s="32">
        <v>110</v>
      </c>
      <c r="E10" s="35">
        <v>0</v>
      </c>
      <c r="F10" s="35">
        <v>0.5</v>
      </c>
      <c r="G10" s="35">
        <v>0</v>
      </c>
      <c r="H10" s="35">
        <v>5</v>
      </c>
      <c r="I10" s="35">
        <v>0</v>
      </c>
      <c r="J10" s="42">
        <f t="shared" si="0"/>
        <v>605</v>
      </c>
      <c r="K10" s="43" t="s">
        <v>60</v>
      </c>
    </row>
    <row r="11" spans="1:11" ht="26.25" customHeight="1">
      <c r="A11" s="32">
        <v>6</v>
      </c>
      <c r="B11" s="33" t="s">
        <v>61</v>
      </c>
      <c r="C11" s="34" t="s">
        <v>51</v>
      </c>
      <c r="D11" s="32">
        <v>35</v>
      </c>
      <c r="E11" s="35">
        <v>0</v>
      </c>
      <c r="F11" s="35">
        <v>20</v>
      </c>
      <c r="G11" s="35">
        <v>0</v>
      </c>
      <c r="H11" s="35">
        <v>35</v>
      </c>
      <c r="I11" s="35">
        <v>0</v>
      </c>
      <c r="J11" s="42">
        <f t="shared" si="0"/>
        <v>1925</v>
      </c>
      <c r="K11" s="44" t="s">
        <v>62</v>
      </c>
    </row>
    <row r="12" spans="1:11" ht="24.75" customHeight="1">
      <c r="A12" s="30" t="s">
        <v>63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1" ht="24.75" customHeight="1">
      <c r="A13" s="32">
        <v>1</v>
      </c>
      <c r="B13" s="33" t="s">
        <v>53</v>
      </c>
      <c r="C13" s="34" t="s">
        <v>51</v>
      </c>
      <c r="D13" s="36">
        <v>7</v>
      </c>
      <c r="E13" s="35">
        <v>9</v>
      </c>
      <c r="F13" s="35">
        <v>0.805</v>
      </c>
      <c r="G13" s="35">
        <v>0</v>
      </c>
      <c r="H13" s="35">
        <v>8.5</v>
      </c>
      <c r="I13" s="35">
        <v>0.2</v>
      </c>
      <c r="J13" s="42">
        <f aca="true" t="shared" si="1" ref="J13:J19">D13*(E13+F13+G13+H13+I13)</f>
        <v>129.535</v>
      </c>
      <c r="K13" s="44" t="s">
        <v>54</v>
      </c>
    </row>
    <row r="14" spans="1:11" s="15" customFormat="1" ht="24.75" customHeight="1">
      <c r="A14" s="32">
        <v>2</v>
      </c>
      <c r="B14" s="33" t="s">
        <v>55</v>
      </c>
      <c r="C14" s="34" t="s">
        <v>51</v>
      </c>
      <c r="D14" s="36">
        <v>7</v>
      </c>
      <c r="E14" s="35">
        <v>6</v>
      </c>
      <c r="F14" s="35">
        <v>1</v>
      </c>
      <c r="G14" s="35">
        <v>0</v>
      </c>
      <c r="H14" s="35">
        <v>5</v>
      </c>
      <c r="I14" s="35">
        <v>0.2</v>
      </c>
      <c r="J14" s="42">
        <f t="shared" si="1"/>
        <v>85.39999999999999</v>
      </c>
      <c r="K14" s="43" t="s">
        <v>56</v>
      </c>
    </row>
    <row r="15" spans="1:11" ht="24.75" customHeight="1">
      <c r="A15" s="32">
        <v>3</v>
      </c>
      <c r="B15" s="33" t="s">
        <v>64</v>
      </c>
      <c r="C15" s="34" t="s">
        <v>65</v>
      </c>
      <c r="D15" s="32">
        <v>1</v>
      </c>
      <c r="E15" s="35">
        <v>8</v>
      </c>
      <c r="F15" s="35">
        <v>0.805</v>
      </c>
      <c r="G15" s="35">
        <v>0</v>
      </c>
      <c r="H15" s="35">
        <v>50</v>
      </c>
      <c r="I15" s="35">
        <v>0.2</v>
      </c>
      <c r="J15" s="42">
        <f t="shared" si="1"/>
        <v>59.005</v>
      </c>
      <c r="K15" s="44" t="s">
        <v>66</v>
      </c>
    </row>
    <row r="16" spans="1:11" ht="24.75" customHeight="1">
      <c r="A16" s="32">
        <v>4</v>
      </c>
      <c r="B16" s="33" t="s">
        <v>67</v>
      </c>
      <c r="C16" s="34" t="s">
        <v>65</v>
      </c>
      <c r="D16" s="37">
        <v>1</v>
      </c>
      <c r="E16" s="35">
        <v>200</v>
      </c>
      <c r="F16" s="35">
        <v>0.805</v>
      </c>
      <c r="G16" s="35">
        <v>0</v>
      </c>
      <c r="H16" s="35">
        <v>80</v>
      </c>
      <c r="I16" s="35">
        <v>0.2</v>
      </c>
      <c r="J16" s="42">
        <f t="shared" si="1"/>
        <v>281.005</v>
      </c>
      <c r="K16" s="44" t="s">
        <v>68</v>
      </c>
    </row>
    <row r="17" spans="1:11" ht="24.75" customHeight="1">
      <c r="A17" s="34">
        <v>5</v>
      </c>
      <c r="B17" s="33" t="s">
        <v>69</v>
      </c>
      <c r="C17" s="34" t="s">
        <v>70</v>
      </c>
      <c r="D17" s="37">
        <v>1</v>
      </c>
      <c r="E17" s="35">
        <v>150</v>
      </c>
      <c r="F17" s="35">
        <v>40.5</v>
      </c>
      <c r="G17" s="35">
        <v>15.5</v>
      </c>
      <c r="H17" s="35">
        <v>120</v>
      </c>
      <c r="I17" s="35">
        <v>25</v>
      </c>
      <c r="J17" s="42">
        <f t="shared" si="1"/>
        <v>351</v>
      </c>
      <c r="K17" s="45" t="s">
        <v>71</v>
      </c>
    </row>
    <row r="18" spans="1:11" s="16" customFormat="1" ht="21.75" customHeight="1">
      <c r="A18" s="32">
        <v>6</v>
      </c>
      <c r="B18" s="38" t="s">
        <v>72</v>
      </c>
      <c r="C18" s="34" t="s">
        <v>51</v>
      </c>
      <c r="D18" s="36">
        <v>7</v>
      </c>
      <c r="E18" s="35">
        <v>0</v>
      </c>
      <c r="F18" s="35">
        <v>25</v>
      </c>
      <c r="G18" s="35">
        <v>0</v>
      </c>
      <c r="H18" s="35">
        <v>35</v>
      </c>
      <c r="I18" s="35">
        <v>0</v>
      </c>
      <c r="J18" s="42">
        <f t="shared" si="1"/>
        <v>420</v>
      </c>
      <c r="K18" s="44" t="s">
        <v>73</v>
      </c>
    </row>
    <row r="19" spans="1:11" ht="40.5" customHeight="1">
      <c r="A19" s="34">
        <v>7</v>
      </c>
      <c r="B19" s="33" t="s">
        <v>74</v>
      </c>
      <c r="C19" s="34" t="s">
        <v>51</v>
      </c>
      <c r="D19" s="37">
        <v>7</v>
      </c>
      <c r="E19" s="35">
        <v>10.5</v>
      </c>
      <c r="F19" s="35">
        <v>20</v>
      </c>
      <c r="G19" s="35">
        <v>0</v>
      </c>
      <c r="H19" s="35">
        <v>35</v>
      </c>
      <c r="I19" s="35">
        <v>0</v>
      </c>
      <c r="J19" s="42">
        <f t="shared" si="1"/>
        <v>458.5</v>
      </c>
      <c r="K19" s="33" t="s">
        <v>75</v>
      </c>
    </row>
    <row r="20" spans="1:11" ht="24.75" customHeight="1">
      <c r="A20" s="30" t="s">
        <v>76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s="15" customFormat="1" ht="24.75" customHeight="1">
      <c r="A21" s="32">
        <v>1</v>
      </c>
      <c r="B21" s="33" t="s">
        <v>50</v>
      </c>
      <c r="C21" s="34" t="s">
        <v>51</v>
      </c>
      <c r="D21" s="32">
        <v>23</v>
      </c>
      <c r="E21" s="35">
        <v>0</v>
      </c>
      <c r="F21" s="35">
        <v>50</v>
      </c>
      <c r="G21" s="35">
        <v>0</v>
      </c>
      <c r="H21" s="35">
        <v>60</v>
      </c>
      <c r="I21" s="35">
        <v>0.2</v>
      </c>
      <c r="J21" s="42">
        <f aca="true" t="shared" si="2" ref="J21:J27">D21*(E21+F21+G21+H21+I21)</f>
        <v>2534.6</v>
      </c>
      <c r="K21" s="43" t="s">
        <v>77</v>
      </c>
    </row>
    <row r="22" spans="1:11" ht="24.75" customHeight="1">
      <c r="A22" s="32">
        <v>2</v>
      </c>
      <c r="B22" s="33" t="s">
        <v>53</v>
      </c>
      <c r="C22" s="34" t="s">
        <v>51</v>
      </c>
      <c r="D22" s="32">
        <v>23</v>
      </c>
      <c r="E22" s="35">
        <v>8</v>
      </c>
      <c r="F22" s="35">
        <v>0.805</v>
      </c>
      <c r="G22" s="35">
        <v>0</v>
      </c>
      <c r="H22" s="35">
        <v>8.5</v>
      </c>
      <c r="I22" s="35">
        <v>0.2</v>
      </c>
      <c r="J22" s="42">
        <f t="shared" si="2"/>
        <v>402.61499999999995</v>
      </c>
      <c r="K22" s="44" t="s">
        <v>58</v>
      </c>
    </row>
    <row r="23" spans="1:11" s="15" customFormat="1" ht="24.75" customHeight="1">
      <c r="A23" s="32">
        <v>3</v>
      </c>
      <c r="B23" s="33" t="s">
        <v>55</v>
      </c>
      <c r="C23" s="34" t="s">
        <v>51</v>
      </c>
      <c r="D23" s="32">
        <v>23</v>
      </c>
      <c r="E23" s="35">
        <v>6</v>
      </c>
      <c r="F23" s="35">
        <v>1</v>
      </c>
      <c r="G23" s="35">
        <v>0</v>
      </c>
      <c r="H23" s="35">
        <v>5</v>
      </c>
      <c r="I23" s="35">
        <v>0.2</v>
      </c>
      <c r="J23" s="42">
        <f t="shared" si="2"/>
        <v>280.59999999999997</v>
      </c>
      <c r="K23" s="43" t="s">
        <v>78</v>
      </c>
    </row>
    <row r="24" spans="1:11" ht="24.75" customHeight="1">
      <c r="A24" s="32">
        <v>4</v>
      </c>
      <c r="B24" s="33" t="s">
        <v>57</v>
      </c>
      <c r="C24" s="34" t="s">
        <v>51</v>
      </c>
      <c r="D24" s="37">
        <v>73</v>
      </c>
      <c r="E24" s="35">
        <v>8</v>
      </c>
      <c r="F24" s="35">
        <v>0.805</v>
      </c>
      <c r="G24" s="35">
        <v>0</v>
      </c>
      <c r="H24" s="35">
        <v>8.5</v>
      </c>
      <c r="I24" s="35">
        <v>0.2</v>
      </c>
      <c r="J24" s="42">
        <f t="shared" si="2"/>
        <v>1277.865</v>
      </c>
      <c r="K24" s="44" t="s">
        <v>58</v>
      </c>
    </row>
    <row r="25" spans="1:11" s="15" customFormat="1" ht="24.75" customHeight="1">
      <c r="A25" s="32">
        <v>5</v>
      </c>
      <c r="B25" s="33" t="s">
        <v>59</v>
      </c>
      <c r="C25" s="34" t="s">
        <v>51</v>
      </c>
      <c r="D25" s="37">
        <v>73</v>
      </c>
      <c r="E25" s="35">
        <v>0</v>
      </c>
      <c r="F25" s="35">
        <v>0.5</v>
      </c>
      <c r="G25" s="35">
        <v>0</v>
      </c>
      <c r="H25" s="35">
        <v>5</v>
      </c>
      <c r="I25" s="35">
        <v>0</v>
      </c>
      <c r="J25" s="42">
        <f t="shared" si="2"/>
        <v>401.5</v>
      </c>
      <c r="K25" s="43" t="s">
        <v>60</v>
      </c>
    </row>
    <row r="26" spans="1:11" ht="26.25" customHeight="1">
      <c r="A26" s="32">
        <v>5</v>
      </c>
      <c r="B26" s="33" t="s">
        <v>79</v>
      </c>
      <c r="C26" s="34" t="s">
        <v>51</v>
      </c>
      <c r="D26" s="32">
        <v>23</v>
      </c>
      <c r="E26" s="35">
        <v>0</v>
      </c>
      <c r="F26" s="35">
        <v>30</v>
      </c>
      <c r="G26" s="35">
        <v>0</v>
      </c>
      <c r="H26" s="35">
        <v>12</v>
      </c>
      <c r="I26" s="35">
        <v>0</v>
      </c>
      <c r="J26" s="42">
        <f t="shared" si="2"/>
        <v>966</v>
      </c>
      <c r="K26" s="44" t="s">
        <v>62</v>
      </c>
    </row>
    <row r="27" spans="1:11" ht="26.25" customHeight="1">
      <c r="A27" s="32">
        <v>6</v>
      </c>
      <c r="B27" s="33" t="s">
        <v>80</v>
      </c>
      <c r="C27" s="34" t="s">
        <v>81</v>
      </c>
      <c r="D27" s="32">
        <v>1</v>
      </c>
      <c r="E27" s="35">
        <v>0</v>
      </c>
      <c r="F27" s="35">
        <v>0</v>
      </c>
      <c r="G27" s="35">
        <v>0</v>
      </c>
      <c r="H27" s="35">
        <v>100</v>
      </c>
      <c r="I27" s="35">
        <v>0</v>
      </c>
      <c r="J27" s="42">
        <f t="shared" si="2"/>
        <v>100</v>
      </c>
      <c r="K27" s="44" t="s">
        <v>82</v>
      </c>
    </row>
    <row r="28" spans="1:11" ht="24.75" customHeight="1">
      <c r="A28" s="30" t="s">
        <v>83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24.75" customHeight="1">
      <c r="A29" s="32">
        <v>2</v>
      </c>
      <c r="B29" s="33" t="s">
        <v>53</v>
      </c>
      <c r="C29" s="34" t="s">
        <v>51</v>
      </c>
      <c r="D29" s="36">
        <v>11.9</v>
      </c>
      <c r="E29" s="35">
        <v>9</v>
      </c>
      <c r="F29" s="35">
        <v>0.805</v>
      </c>
      <c r="G29" s="35">
        <v>0</v>
      </c>
      <c r="H29" s="35">
        <v>8.5</v>
      </c>
      <c r="I29" s="35">
        <v>0.2</v>
      </c>
      <c r="J29" s="42">
        <f>D29*(E29+F29+G29+H29+I29)</f>
        <v>220.2095</v>
      </c>
      <c r="K29" s="44" t="s">
        <v>54</v>
      </c>
    </row>
    <row r="30" spans="1:11" s="15" customFormat="1" ht="24.75" customHeight="1">
      <c r="A30" s="32">
        <v>3</v>
      </c>
      <c r="B30" s="33" t="s">
        <v>55</v>
      </c>
      <c r="C30" s="34" t="s">
        <v>51</v>
      </c>
      <c r="D30" s="36">
        <v>11.9</v>
      </c>
      <c r="E30" s="35">
        <v>6</v>
      </c>
      <c r="F30" s="35">
        <v>1</v>
      </c>
      <c r="G30" s="35">
        <v>0</v>
      </c>
      <c r="H30" s="35">
        <v>5</v>
      </c>
      <c r="I30" s="35">
        <v>0.2</v>
      </c>
      <c r="J30" s="42">
        <f>D30*(E30+F30+G30+H30+I30)</f>
        <v>145.18</v>
      </c>
      <c r="K30" s="43" t="s">
        <v>78</v>
      </c>
    </row>
    <row r="31" spans="1:11" ht="24.75" customHeight="1">
      <c r="A31" s="32">
        <v>4</v>
      </c>
      <c r="B31" s="33" t="s">
        <v>57</v>
      </c>
      <c r="C31" s="34" t="s">
        <v>51</v>
      </c>
      <c r="D31" s="37">
        <v>38</v>
      </c>
      <c r="E31" s="35">
        <v>8</v>
      </c>
      <c r="F31" s="35">
        <v>0.805</v>
      </c>
      <c r="G31" s="35">
        <v>0</v>
      </c>
      <c r="H31" s="35">
        <v>8.5</v>
      </c>
      <c r="I31" s="35">
        <v>0.2</v>
      </c>
      <c r="J31" s="42">
        <f>D31*(E31+F31+G31+H31+I31)</f>
        <v>665.1899999999999</v>
      </c>
      <c r="K31" s="44" t="s">
        <v>54</v>
      </c>
    </row>
    <row r="32" spans="1:11" s="15" customFormat="1" ht="24.75" customHeight="1">
      <c r="A32" s="32">
        <v>5</v>
      </c>
      <c r="B32" s="33" t="s">
        <v>59</v>
      </c>
      <c r="C32" s="34" t="s">
        <v>51</v>
      </c>
      <c r="D32" s="37">
        <v>38</v>
      </c>
      <c r="E32" s="35">
        <v>0</v>
      </c>
      <c r="F32" s="35">
        <v>0.5</v>
      </c>
      <c r="G32" s="35">
        <v>0</v>
      </c>
      <c r="H32" s="35">
        <v>5</v>
      </c>
      <c r="I32" s="35">
        <v>0</v>
      </c>
      <c r="J32" s="42">
        <f>D32*(E32+F32+G32+H32+I32)</f>
        <v>209</v>
      </c>
      <c r="K32" s="43" t="s">
        <v>60</v>
      </c>
    </row>
    <row r="33" spans="1:11" ht="26.25" customHeight="1">
      <c r="A33" s="32">
        <v>6</v>
      </c>
      <c r="B33" s="33" t="s">
        <v>79</v>
      </c>
      <c r="C33" s="34" t="s">
        <v>51</v>
      </c>
      <c r="D33" s="36">
        <v>11.9</v>
      </c>
      <c r="E33" s="35">
        <v>0</v>
      </c>
      <c r="F33" s="35">
        <v>30</v>
      </c>
      <c r="G33" s="35">
        <v>0</v>
      </c>
      <c r="H33" s="35">
        <v>12</v>
      </c>
      <c r="I33" s="35">
        <v>0</v>
      </c>
      <c r="J33" s="42">
        <f>D33*(E33+F33+G33+H33+I33)</f>
        <v>499.8</v>
      </c>
      <c r="K33" s="44" t="s">
        <v>62</v>
      </c>
    </row>
    <row r="34" spans="1:11" ht="24.75" customHeight="1">
      <c r="A34" s="30" t="s">
        <v>84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</row>
    <row r="35" spans="1:11" ht="24.75" customHeight="1">
      <c r="A35" s="32">
        <v>2</v>
      </c>
      <c r="B35" s="33" t="s">
        <v>53</v>
      </c>
      <c r="C35" s="34" t="s">
        <v>51</v>
      </c>
      <c r="D35" s="36">
        <v>9.5</v>
      </c>
      <c r="E35" s="35">
        <v>9</v>
      </c>
      <c r="F35" s="35">
        <v>0.805</v>
      </c>
      <c r="G35" s="35">
        <v>0</v>
      </c>
      <c r="H35" s="35">
        <v>8.5</v>
      </c>
      <c r="I35" s="35">
        <v>0.2</v>
      </c>
      <c r="J35" s="42">
        <f>D35*(E35+F35+G35+H35+I35)</f>
        <v>175.79749999999999</v>
      </c>
      <c r="K35" s="44" t="s">
        <v>54</v>
      </c>
    </row>
    <row r="36" spans="1:11" s="15" customFormat="1" ht="24.75" customHeight="1">
      <c r="A36" s="32">
        <v>3</v>
      </c>
      <c r="B36" s="33" t="s">
        <v>55</v>
      </c>
      <c r="C36" s="34" t="s">
        <v>51</v>
      </c>
      <c r="D36" s="36">
        <v>9.5</v>
      </c>
      <c r="E36" s="35">
        <v>6</v>
      </c>
      <c r="F36" s="35">
        <v>1</v>
      </c>
      <c r="G36" s="35">
        <v>0</v>
      </c>
      <c r="H36" s="35">
        <v>5</v>
      </c>
      <c r="I36" s="35">
        <v>0.2</v>
      </c>
      <c r="J36" s="42">
        <f>D36*(E36+F36+G36+H36+I36)</f>
        <v>115.89999999999999</v>
      </c>
      <c r="K36" s="43" t="s">
        <v>78</v>
      </c>
    </row>
    <row r="37" spans="1:11" ht="24.75" customHeight="1">
      <c r="A37" s="32">
        <v>4</v>
      </c>
      <c r="B37" s="33" t="s">
        <v>57</v>
      </c>
      <c r="C37" s="34" t="s">
        <v>51</v>
      </c>
      <c r="D37" s="37">
        <v>30.4</v>
      </c>
      <c r="E37" s="35">
        <v>8</v>
      </c>
      <c r="F37" s="35">
        <v>0.805</v>
      </c>
      <c r="G37" s="35">
        <v>0</v>
      </c>
      <c r="H37" s="35">
        <v>8.5</v>
      </c>
      <c r="I37" s="35">
        <v>0.2</v>
      </c>
      <c r="J37" s="42">
        <f>D37*(E37+F37+G37+H37+I37)</f>
        <v>532.1519999999999</v>
      </c>
      <c r="K37" s="44" t="s">
        <v>54</v>
      </c>
    </row>
    <row r="38" spans="1:11" s="15" customFormat="1" ht="24.75" customHeight="1">
      <c r="A38" s="32">
        <v>5</v>
      </c>
      <c r="B38" s="33" t="s">
        <v>59</v>
      </c>
      <c r="C38" s="34" t="s">
        <v>51</v>
      </c>
      <c r="D38" s="37">
        <v>30.4</v>
      </c>
      <c r="E38" s="35">
        <v>0</v>
      </c>
      <c r="F38" s="35">
        <v>0.5</v>
      </c>
      <c r="G38" s="35">
        <v>0</v>
      </c>
      <c r="H38" s="35">
        <v>5</v>
      </c>
      <c r="I38" s="35">
        <v>0</v>
      </c>
      <c r="J38" s="42">
        <f>D38*(E38+F38+G38+H38+I38)</f>
        <v>167.2</v>
      </c>
      <c r="K38" s="43" t="s">
        <v>60</v>
      </c>
    </row>
    <row r="39" spans="1:11" ht="26.25" customHeight="1">
      <c r="A39" s="32">
        <v>6</v>
      </c>
      <c r="B39" s="33" t="s">
        <v>79</v>
      </c>
      <c r="C39" s="34" t="s">
        <v>51</v>
      </c>
      <c r="D39" s="36">
        <v>13.6</v>
      </c>
      <c r="E39" s="35">
        <v>0</v>
      </c>
      <c r="F39" s="35">
        <v>30</v>
      </c>
      <c r="G39" s="35">
        <v>0</v>
      </c>
      <c r="H39" s="35">
        <v>12</v>
      </c>
      <c r="I39" s="35">
        <v>0</v>
      </c>
      <c r="J39" s="42">
        <f>D39*(E39+F39+G39+H39+I39)</f>
        <v>571.1999999999999</v>
      </c>
      <c r="K39" s="44" t="s">
        <v>62</v>
      </c>
    </row>
    <row r="40" spans="1:11" ht="24.75" customHeight="1">
      <c r="A40" s="30" t="s">
        <v>85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pans="1:11" ht="24.75" customHeight="1">
      <c r="A41" s="32">
        <v>2</v>
      </c>
      <c r="B41" s="33" t="s">
        <v>53</v>
      </c>
      <c r="C41" s="34" t="s">
        <v>51</v>
      </c>
      <c r="D41" s="36">
        <v>4.5</v>
      </c>
      <c r="E41" s="35">
        <v>9</v>
      </c>
      <c r="F41" s="35">
        <v>0.805</v>
      </c>
      <c r="G41" s="35">
        <v>0</v>
      </c>
      <c r="H41" s="35">
        <v>8.5</v>
      </c>
      <c r="I41" s="35">
        <v>0.2</v>
      </c>
      <c r="J41" s="42">
        <f>D41*(E41+F41+G41+H41+I41)</f>
        <v>83.2725</v>
      </c>
      <c r="K41" s="44" t="s">
        <v>54</v>
      </c>
    </row>
    <row r="42" spans="1:11" s="15" customFormat="1" ht="24.75" customHeight="1">
      <c r="A42" s="32">
        <v>3</v>
      </c>
      <c r="B42" s="33" t="s">
        <v>55</v>
      </c>
      <c r="C42" s="34" t="s">
        <v>51</v>
      </c>
      <c r="D42" s="36">
        <v>4.5</v>
      </c>
      <c r="E42" s="35">
        <v>6</v>
      </c>
      <c r="F42" s="35">
        <v>1</v>
      </c>
      <c r="G42" s="35">
        <v>0</v>
      </c>
      <c r="H42" s="35">
        <v>5</v>
      </c>
      <c r="I42" s="35">
        <v>0.2</v>
      </c>
      <c r="J42" s="42">
        <f>D42*(E42+F42+G42+H42+I42)</f>
        <v>54.9</v>
      </c>
      <c r="K42" s="43" t="s">
        <v>78</v>
      </c>
    </row>
    <row r="43" spans="1:11" ht="24.75" customHeight="1">
      <c r="A43" s="32">
        <v>4</v>
      </c>
      <c r="B43" s="33" t="s">
        <v>57</v>
      </c>
      <c r="C43" s="34" t="s">
        <v>51</v>
      </c>
      <c r="D43" s="37">
        <v>14.4</v>
      </c>
      <c r="E43" s="35">
        <v>8</v>
      </c>
      <c r="F43" s="35">
        <v>0.805</v>
      </c>
      <c r="G43" s="35">
        <v>0</v>
      </c>
      <c r="H43" s="35">
        <v>8.5</v>
      </c>
      <c r="I43" s="35">
        <v>0.2</v>
      </c>
      <c r="J43" s="42">
        <f>D43*(E43+F43+G43+H43+I43)</f>
        <v>252.072</v>
      </c>
      <c r="K43" s="44" t="s">
        <v>54</v>
      </c>
    </row>
    <row r="44" spans="1:11" s="15" customFormat="1" ht="24.75" customHeight="1">
      <c r="A44" s="32">
        <v>5</v>
      </c>
      <c r="B44" s="33" t="s">
        <v>59</v>
      </c>
      <c r="C44" s="34" t="s">
        <v>51</v>
      </c>
      <c r="D44" s="37">
        <v>14.4</v>
      </c>
      <c r="E44" s="35">
        <v>0</v>
      </c>
      <c r="F44" s="35">
        <v>0.5</v>
      </c>
      <c r="G44" s="35">
        <v>0</v>
      </c>
      <c r="H44" s="35">
        <v>5</v>
      </c>
      <c r="I44" s="35">
        <v>0</v>
      </c>
      <c r="J44" s="42">
        <f>D44*(E44+F44+G44+H44+I44)</f>
        <v>79.2</v>
      </c>
      <c r="K44" s="43" t="s">
        <v>60</v>
      </c>
    </row>
    <row r="45" spans="1:11" ht="26.25" customHeight="1">
      <c r="A45" s="32">
        <v>6</v>
      </c>
      <c r="B45" s="33" t="s">
        <v>79</v>
      </c>
      <c r="C45" s="34" t="s">
        <v>51</v>
      </c>
      <c r="D45" s="36">
        <v>4.5</v>
      </c>
      <c r="E45" s="35">
        <v>0</v>
      </c>
      <c r="F45" s="35">
        <v>30</v>
      </c>
      <c r="G45" s="35">
        <v>0</v>
      </c>
      <c r="H45" s="35">
        <v>12</v>
      </c>
      <c r="I45" s="35">
        <v>0</v>
      </c>
      <c r="J45" s="42">
        <f>D45*(E45+F45+G45+H45+I45)</f>
        <v>189</v>
      </c>
      <c r="K45" s="44" t="s">
        <v>62</v>
      </c>
    </row>
    <row r="46" spans="1:11" ht="24.75" customHeight="1">
      <c r="A46" s="30" t="s">
        <v>86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1:11" ht="24.75" customHeight="1">
      <c r="A47" s="34">
        <v>1</v>
      </c>
      <c r="B47" s="33" t="s">
        <v>87</v>
      </c>
      <c r="C47" s="34" t="s">
        <v>51</v>
      </c>
      <c r="D47" s="37">
        <v>11</v>
      </c>
      <c r="E47" s="35">
        <v>0</v>
      </c>
      <c r="F47" s="35">
        <v>25</v>
      </c>
      <c r="G47" s="35">
        <v>1</v>
      </c>
      <c r="H47" s="35">
        <v>35</v>
      </c>
      <c r="I47" s="35">
        <v>0</v>
      </c>
      <c r="J47" s="42">
        <f aca="true" t="shared" si="3" ref="J47:J52">D47*(E47+F47+G47+H47+I47)</f>
        <v>671</v>
      </c>
      <c r="K47" s="44" t="s">
        <v>73</v>
      </c>
    </row>
    <row r="48" spans="1:11" ht="40.5" customHeight="1">
      <c r="A48" s="34">
        <v>2</v>
      </c>
      <c r="B48" s="33" t="s">
        <v>88</v>
      </c>
      <c r="C48" s="34" t="s">
        <v>51</v>
      </c>
      <c r="D48" s="37">
        <v>45</v>
      </c>
      <c r="E48" s="35">
        <v>10.5</v>
      </c>
      <c r="F48" s="35">
        <v>25</v>
      </c>
      <c r="G48" s="35">
        <v>0</v>
      </c>
      <c r="H48" s="35">
        <v>25</v>
      </c>
      <c r="I48" s="35">
        <v>0</v>
      </c>
      <c r="J48" s="42">
        <f t="shared" si="3"/>
        <v>2722.5</v>
      </c>
      <c r="K48" s="33" t="s">
        <v>89</v>
      </c>
    </row>
    <row r="49" spans="1:11" ht="24.75" customHeight="1">
      <c r="A49" s="34">
        <v>3</v>
      </c>
      <c r="B49" s="33" t="s">
        <v>90</v>
      </c>
      <c r="C49" s="34" t="s">
        <v>91</v>
      </c>
      <c r="D49" s="37">
        <v>2</v>
      </c>
      <c r="E49" s="35">
        <v>0</v>
      </c>
      <c r="F49" s="35">
        <v>0</v>
      </c>
      <c r="G49" s="35">
        <v>1</v>
      </c>
      <c r="H49" s="35">
        <v>100</v>
      </c>
      <c r="I49" s="35">
        <v>0</v>
      </c>
      <c r="J49" s="42">
        <f t="shared" si="3"/>
        <v>202</v>
      </c>
      <c r="K49" s="44" t="s">
        <v>92</v>
      </c>
    </row>
    <row r="50" spans="1:11" ht="24.75" customHeight="1">
      <c r="A50" s="34">
        <v>4</v>
      </c>
      <c r="B50" s="33" t="s">
        <v>93</v>
      </c>
      <c r="C50" s="34" t="s">
        <v>51</v>
      </c>
      <c r="D50" s="37">
        <v>48</v>
      </c>
      <c r="E50" s="35">
        <v>0</v>
      </c>
      <c r="F50" s="35">
        <v>25</v>
      </c>
      <c r="G50" s="35">
        <v>1</v>
      </c>
      <c r="H50" s="35">
        <v>35</v>
      </c>
      <c r="I50" s="35">
        <v>0</v>
      </c>
      <c r="J50" s="42">
        <f t="shared" si="3"/>
        <v>2928</v>
      </c>
      <c r="K50" s="44" t="s">
        <v>73</v>
      </c>
    </row>
    <row r="51" spans="1:11" ht="24.75" customHeight="1">
      <c r="A51" s="36">
        <v>5</v>
      </c>
      <c r="B51" s="33" t="s">
        <v>94</v>
      </c>
      <c r="C51" s="36" t="s">
        <v>95</v>
      </c>
      <c r="D51" s="37">
        <v>25</v>
      </c>
      <c r="E51" s="39">
        <v>0</v>
      </c>
      <c r="F51" s="35">
        <v>0</v>
      </c>
      <c r="G51" s="39">
        <v>1</v>
      </c>
      <c r="H51" s="39">
        <v>10</v>
      </c>
      <c r="I51" s="39">
        <v>0</v>
      </c>
      <c r="J51" s="46">
        <f t="shared" si="3"/>
        <v>275</v>
      </c>
      <c r="K51" s="44" t="s">
        <v>73</v>
      </c>
    </row>
    <row r="52" spans="1:11" s="15" customFormat="1" ht="24.75" customHeight="1">
      <c r="A52" s="32">
        <v>6</v>
      </c>
      <c r="B52" s="33" t="s">
        <v>96</v>
      </c>
      <c r="C52" s="34" t="s">
        <v>97</v>
      </c>
      <c r="D52" s="32">
        <v>2</v>
      </c>
      <c r="E52" s="35">
        <v>6</v>
      </c>
      <c r="F52" s="35">
        <v>10</v>
      </c>
      <c r="G52" s="35">
        <v>0</v>
      </c>
      <c r="H52" s="35">
        <v>20</v>
      </c>
      <c r="I52" s="35">
        <v>0.2</v>
      </c>
      <c r="J52" s="42">
        <f t="shared" si="3"/>
        <v>72.4</v>
      </c>
      <c r="K52" s="43" t="s">
        <v>98</v>
      </c>
    </row>
    <row r="53" spans="1:11" ht="24.75" customHeight="1">
      <c r="A53" s="30" t="s">
        <v>99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1:11" ht="24.75" customHeight="1">
      <c r="A54" s="34">
        <v>1</v>
      </c>
      <c r="B54" s="33" t="s">
        <v>100</v>
      </c>
      <c r="C54" s="34" t="s">
        <v>51</v>
      </c>
      <c r="D54" s="37">
        <v>7.7</v>
      </c>
      <c r="E54" s="35">
        <v>10</v>
      </c>
      <c r="F54" s="35">
        <v>25</v>
      </c>
      <c r="G54" s="35">
        <v>0</v>
      </c>
      <c r="H54" s="35">
        <v>10</v>
      </c>
      <c r="I54" s="35">
        <v>0</v>
      </c>
      <c r="J54" s="42">
        <f aca="true" t="shared" si="4" ref="J54:J61">D54*(E54+F54+G54+H54+I54)</f>
        <v>346.5</v>
      </c>
      <c r="K54" s="33" t="s">
        <v>101</v>
      </c>
    </row>
    <row r="55" spans="1:11" ht="24.75" customHeight="1">
      <c r="A55" s="34">
        <v>2</v>
      </c>
      <c r="B55" s="33" t="s">
        <v>72</v>
      </c>
      <c r="C55" s="34" t="s">
        <v>51</v>
      </c>
      <c r="D55" s="37">
        <v>7.7</v>
      </c>
      <c r="E55" s="35">
        <v>0</v>
      </c>
      <c r="F55" s="35">
        <v>20</v>
      </c>
      <c r="G55" s="35">
        <v>0.8</v>
      </c>
      <c r="H55" s="35">
        <v>35</v>
      </c>
      <c r="I55" s="35">
        <v>0</v>
      </c>
      <c r="J55" s="42">
        <f t="shared" si="4"/>
        <v>429.65999999999997</v>
      </c>
      <c r="K55" s="44" t="s">
        <v>62</v>
      </c>
    </row>
    <row r="56" spans="1:11" ht="24.75" customHeight="1">
      <c r="A56" s="34">
        <v>3</v>
      </c>
      <c r="B56" s="33" t="s">
        <v>102</v>
      </c>
      <c r="C56" s="34" t="s">
        <v>103</v>
      </c>
      <c r="D56" s="40">
        <v>1</v>
      </c>
      <c r="E56" s="35">
        <v>70</v>
      </c>
      <c r="F56" s="35">
        <v>15</v>
      </c>
      <c r="G56" s="35">
        <v>2</v>
      </c>
      <c r="H56" s="35">
        <v>45</v>
      </c>
      <c r="I56" s="35">
        <v>3</v>
      </c>
      <c r="J56" s="42">
        <f t="shared" si="4"/>
        <v>135</v>
      </c>
      <c r="K56" s="33" t="s">
        <v>104</v>
      </c>
    </row>
    <row r="57" spans="1:11" ht="35.25" customHeight="1">
      <c r="A57" s="34">
        <v>4</v>
      </c>
      <c r="B57" s="33" t="s">
        <v>88</v>
      </c>
      <c r="C57" s="34" t="s">
        <v>51</v>
      </c>
      <c r="D57" s="37">
        <v>25</v>
      </c>
      <c r="E57" s="35">
        <v>10.5</v>
      </c>
      <c r="F57" s="35">
        <v>25</v>
      </c>
      <c r="G57" s="35">
        <v>0</v>
      </c>
      <c r="H57" s="35">
        <v>25</v>
      </c>
      <c r="I57" s="35">
        <v>0</v>
      </c>
      <c r="J57" s="42">
        <f t="shared" si="4"/>
        <v>1512.5</v>
      </c>
      <c r="K57" s="33" t="s">
        <v>89</v>
      </c>
    </row>
    <row r="58" spans="1:11" ht="24.75" customHeight="1">
      <c r="A58" s="36">
        <v>5</v>
      </c>
      <c r="B58" s="33" t="s">
        <v>93</v>
      </c>
      <c r="C58" s="36" t="s">
        <v>51</v>
      </c>
      <c r="D58" s="37">
        <v>28</v>
      </c>
      <c r="E58" s="39">
        <v>0</v>
      </c>
      <c r="F58" s="35">
        <v>25</v>
      </c>
      <c r="G58" s="39">
        <v>1</v>
      </c>
      <c r="H58" s="35">
        <v>35</v>
      </c>
      <c r="I58" s="39">
        <v>0</v>
      </c>
      <c r="J58" s="46">
        <f t="shared" si="4"/>
        <v>1708</v>
      </c>
      <c r="K58" s="44" t="s">
        <v>73</v>
      </c>
    </row>
    <row r="59" spans="1:11" ht="24.75" customHeight="1">
      <c r="A59" s="36">
        <v>6</v>
      </c>
      <c r="B59" s="33" t="s">
        <v>94</v>
      </c>
      <c r="C59" s="36" t="s">
        <v>95</v>
      </c>
      <c r="D59" s="37">
        <v>10</v>
      </c>
      <c r="E59" s="39">
        <v>0</v>
      </c>
      <c r="F59" s="35">
        <v>0</v>
      </c>
      <c r="G59" s="39">
        <v>1</v>
      </c>
      <c r="H59" s="39">
        <v>10</v>
      </c>
      <c r="I59" s="39">
        <v>0</v>
      </c>
      <c r="J59" s="46">
        <f t="shared" si="4"/>
        <v>110</v>
      </c>
      <c r="K59" s="44" t="s">
        <v>73</v>
      </c>
    </row>
    <row r="60" spans="1:11" s="15" customFormat="1" ht="24.75" customHeight="1">
      <c r="A60" s="32">
        <v>7</v>
      </c>
      <c r="B60" s="33" t="s">
        <v>96</v>
      </c>
      <c r="C60" s="34" t="s">
        <v>97</v>
      </c>
      <c r="D60" s="32">
        <v>1</v>
      </c>
      <c r="E60" s="35">
        <v>6</v>
      </c>
      <c r="F60" s="35">
        <v>10</v>
      </c>
      <c r="G60" s="35">
        <v>0</v>
      </c>
      <c r="H60" s="35">
        <v>20</v>
      </c>
      <c r="I60" s="35">
        <v>0.2</v>
      </c>
      <c r="J60" s="42">
        <f t="shared" si="4"/>
        <v>36.2</v>
      </c>
      <c r="K60" s="43" t="s">
        <v>98</v>
      </c>
    </row>
    <row r="61" spans="1:11" s="15" customFormat="1" ht="24.75" customHeight="1">
      <c r="A61" s="32">
        <v>8</v>
      </c>
      <c r="B61" s="33" t="s">
        <v>105</v>
      </c>
      <c r="C61" s="34" t="s">
        <v>65</v>
      </c>
      <c r="D61" s="32">
        <v>1</v>
      </c>
      <c r="E61" s="35">
        <v>0</v>
      </c>
      <c r="F61" s="35">
        <v>0</v>
      </c>
      <c r="G61" s="35">
        <v>0</v>
      </c>
      <c r="H61" s="35">
        <v>100</v>
      </c>
      <c r="I61" s="35">
        <v>0.2</v>
      </c>
      <c r="J61" s="42">
        <f t="shared" si="4"/>
        <v>100.2</v>
      </c>
      <c r="K61" s="43" t="s">
        <v>106</v>
      </c>
    </row>
    <row r="62" spans="1:11" ht="24.75" customHeight="1">
      <c r="A62" s="30" t="s">
        <v>107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1:11" ht="24.75" customHeight="1">
      <c r="A63" s="34">
        <v>1</v>
      </c>
      <c r="B63" s="33" t="s">
        <v>100</v>
      </c>
      <c r="C63" s="34" t="s">
        <v>51</v>
      </c>
      <c r="D63" s="37">
        <v>2</v>
      </c>
      <c r="E63" s="35">
        <v>10</v>
      </c>
      <c r="F63" s="35">
        <v>25</v>
      </c>
      <c r="G63" s="35">
        <v>0</v>
      </c>
      <c r="H63" s="35">
        <v>10</v>
      </c>
      <c r="I63" s="35">
        <v>0</v>
      </c>
      <c r="J63" s="42">
        <f>D63*(E63+F63+G63+H63+I63)</f>
        <v>90</v>
      </c>
      <c r="K63" s="33" t="s">
        <v>101</v>
      </c>
    </row>
    <row r="64" spans="1:11" ht="24.75" customHeight="1">
      <c r="A64" s="34">
        <v>2</v>
      </c>
      <c r="B64" s="33" t="s">
        <v>72</v>
      </c>
      <c r="C64" s="34" t="s">
        <v>51</v>
      </c>
      <c r="D64" s="37">
        <v>2</v>
      </c>
      <c r="E64" s="35">
        <v>0</v>
      </c>
      <c r="F64" s="35">
        <v>25</v>
      </c>
      <c r="G64" s="35">
        <v>0.8</v>
      </c>
      <c r="H64" s="35">
        <v>35</v>
      </c>
      <c r="I64" s="35">
        <v>0</v>
      </c>
      <c r="J64" s="42">
        <f>D64*(E64+F64+G64+H64+I64)</f>
        <v>121.6</v>
      </c>
      <c r="K64" s="44" t="s">
        <v>62</v>
      </c>
    </row>
    <row r="65" spans="1:11" ht="24.75" customHeight="1">
      <c r="A65" s="34">
        <v>3</v>
      </c>
      <c r="B65" s="33" t="s">
        <v>102</v>
      </c>
      <c r="C65" s="34" t="s">
        <v>103</v>
      </c>
      <c r="D65" s="40">
        <v>1</v>
      </c>
      <c r="E65" s="35">
        <v>70</v>
      </c>
      <c r="F65" s="35">
        <v>15</v>
      </c>
      <c r="G65" s="35">
        <v>2</v>
      </c>
      <c r="H65" s="35">
        <v>45</v>
      </c>
      <c r="I65" s="35">
        <v>3</v>
      </c>
      <c r="J65" s="42">
        <f>D65*(E65+F65+G65+H65+I65)</f>
        <v>135</v>
      </c>
      <c r="K65" s="33" t="s">
        <v>104</v>
      </c>
    </row>
    <row r="66" spans="1:11" ht="35.25" customHeight="1">
      <c r="A66" s="34">
        <v>4</v>
      </c>
      <c r="B66" s="33" t="s">
        <v>88</v>
      </c>
      <c r="C66" s="34" t="s">
        <v>51</v>
      </c>
      <c r="D66" s="37">
        <v>10</v>
      </c>
      <c r="E66" s="35">
        <v>10.5</v>
      </c>
      <c r="F66" s="35">
        <v>25</v>
      </c>
      <c r="G66" s="35">
        <v>0</v>
      </c>
      <c r="H66" s="35">
        <v>25</v>
      </c>
      <c r="I66" s="35">
        <v>0</v>
      </c>
      <c r="J66" s="42">
        <f>D66*(E66+F66+G66+H66+I66)</f>
        <v>605</v>
      </c>
      <c r="K66" s="33" t="s">
        <v>89</v>
      </c>
    </row>
    <row r="67" spans="1:12" ht="24.75" customHeight="1">
      <c r="A67" s="30" t="s">
        <v>108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15"/>
    </row>
    <row r="68" spans="1:11" ht="24.75" customHeight="1">
      <c r="A68" s="34">
        <v>1</v>
      </c>
      <c r="B68" s="33" t="s">
        <v>109</v>
      </c>
      <c r="C68" s="34" t="s">
        <v>51</v>
      </c>
      <c r="D68" s="37">
        <v>120</v>
      </c>
      <c r="E68" s="35">
        <v>40</v>
      </c>
      <c r="F68" s="35">
        <v>0</v>
      </c>
      <c r="G68" s="35">
        <v>0</v>
      </c>
      <c r="H68" s="35">
        <v>0</v>
      </c>
      <c r="I68" s="35">
        <v>2</v>
      </c>
      <c r="J68" s="42">
        <f>D68*(E68+F68+G68+H68+I68)</f>
        <v>5040</v>
      </c>
      <c r="K68" s="33" t="s">
        <v>110</v>
      </c>
    </row>
    <row r="69" spans="1:11" ht="24.75" customHeight="1">
      <c r="A69" s="34">
        <v>2</v>
      </c>
      <c r="B69" s="33" t="s">
        <v>111</v>
      </c>
      <c r="C69" s="34" t="s">
        <v>51</v>
      </c>
      <c r="D69" s="37">
        <v>120</v>
      </c>
      <c r="E69" s="35">
        <v>10</v>
      </c>
      <c r="F69" s="35">
        <v>0</v>
      </c>
      <c r="G69" s="35">
        <v>0</v>
      </c>
      <c r="H69" s="35">
        <v>0</v>
      </c>
      <c r="I69" s="35">
        <v>2</v>
      </c>
      <c r="J69" s="42">
        <f>D69*(E69+F69+G69+H69+I69)</f>
        <v>1440</v>
      </c>
      <c r="K69" s="33" t="s">
        <v>112</v>
      </c>
    </row>
    <row r="70" spans="1:11" ht="24.75" customHeight="1">
      <c r="A70" s="34">
        <v>3</v>
      </c>
      <c r="B70" s="33" t="s">
        <v>113</v>
      </c>
      <c r="C70" s="34" t="s">
        <v>51</v>
      </c>
      <c r="D70" s="37">
        <v>120</v>
      </c>
      <c r="E70" s="35">
        <v>0</v>
      </c>
      <c r="F70" s="35">
        <v>0</v>
      </c>
      <c r="G70" s="35">
        <v>0</v>
      </c>
      <c r="H70" s="35">
        <v>20</v>
      </c>
      <c r="I70" s="35">
        <v>0</v>
      </c>
      <c r="J70" s="42">
        <f aca="true" t="shared" si="5" ref="J70:J78">D70*(E70+F70+G70+H70+I70)</f>
        <v>2400</v>
      </c>
      <c r="K70" s="33" t="s">
        <v>114</v>
      </c>
    </row>
    <row r="71" spans="1:11" ht="24.75" customHeight="1">
      <c r="A71" s="34">
        <v>4</v>
      </c>
      <c r="B71" s="33" t="s">
        <v>115</v>
      </c>
      <c r="C71" s="34" t="s">
        <v>51</v>
      </c>
      <c r="D71" s="37">
        <v>120</v>
      </c>
      <c r="E71" s="35">
        <v>0</v>
      </c>
      <c r="F71" s="35">
        <v>0</v>
      </c>
      <c r="G71" s="35">
        <v>0.5</v>
      </c>
      <c r="H71" s="35">
        <v>10</v>
      </c>
      <c r="I71" s="35">
        <v>0</v>
      </c>
      <c r="J71" s="42">
        <f t="shared" si="5"/>
        <v>1260</v>
      </c>
      <c r="K71" s="33" t="s">
        <v>116</v>
      </c>
    </row>
    <row r="72" spans="1:11" ht="24.75" customHeight="1">
      <c r="A72" s="34">
        <v>5</v>
      </c>
      <c r="B72" s="33" t="s">
        <v>117</v>
      </c>
      <c r="C72" s="34" t="s">
        <v>51</v>
      </c>
      <c r="D72" s="37">
        <v>20</v>
      </c>
      <c r="E72" s="35">
        <v>0</v>
      </c>
      <c r="F72" s="35">
        <v>2</v>
      </c>
      <c r="G72" s="35">
        <v>0</v>
      </c>
      <c r="H72" s="35">
        <v>20</v>
      </c>
      <c r="I72" s="35">
        <v>0</v>
      </c>
      <c r="J72" s="42">
        <f t="shared" si="5"/>
        <v>440</v>
      </c>
      <c r="K72" s="33" t="s">
        <v>82</v>
      </c>
    </row>
    <row r="73" spans="1:11" ht="24.75" customHeight="1">
      <c r="A73" s="34">
        <v>6</v>
      </c>
      <c r="B73" s="33" t="s">
        <v>118</v>
      </c>
      <c r="C73" s="34" t="s">
        <v>65</v>
      </c>
      <c r="D73" s="37">
        <v>1</v>
      </c>
      <c r="E73" s="35">
        <v>0</v>
      </c>
      <c r="F73" s="35">
        <v>2</v>
      </c>
      <c r="G73" s="35">
        <v>0</v>
      </c>
      <c r="H73" s="35">
        <v>300</v>
      </c>
      <c r="I73" s="35">
        <v>0</v>
      </c>
      <c r="J73" s="42">
        <f t="shared" si="5"/>
        <v>302</v>
      </c>
      <c r="K73" s="33" t="s">
        <v>119</v>
      </c>
    </row>
    <row r="74" spans="1:11" ht="24.75" customHeight="1">
      <c r="A74" s="34">
        <v>7</v>
      </c>
      <c r="B74" s="33" t="s">
        <v>120</v>
      </c>
      <c r="C74" s="34" t="s">
        <v>51</v>
      </c>
      <c r="D74" s="37">
        <v>120</v>
      </c>
      <c r="E74" s="35">
        <v>5</v>
      </c>
      <c r="F74" s="35">
        <v>0.5</v>
      </c>
      <c r="G74" s="35">
        <v>0.2</v>
      </c>
      <c r="H74" s="35">
        <v>0</v>
      </c>
      <c r="I74" s="35">
        <v>0.15</v>
      </c>
      <c r="J74" s="42">
        <f t="shared" si="5"/>
        <v>702.0000000000001</v>
      </c>
      <c r="K74" s="33" t="s">
        <v>121</v>
      </c>
    </row>
    <row r="75" spans="1:11" ht="24.75" customHeight="1">
      <c r="A75" s="30" t="s">
        <v>122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1:11" ht="24.75" customHeight="1">
      <c r="A76" s="36">
        <v>1</v>
      </c>
      <c r="B76" s="33" t="s">
        <v>123</v>
      </c>
      <c r="C76" s="34" t="s">
        <v>51</v>
      </c>
      <c r="D76" s="37">
        <v>120</v>
      </c>
      <c r="E76" s="35">
        <v>0</v>
      </c>
      <c r="F76" s="35">
        <v>4</v>
      </c>
      <c r="G76" s="35">
        <v>0</v>
      </c>
      <c r="H76" s="35">
        <v>0.8</v>
      </c>
      <c r="I76" s="35">
        <v>0</v>
      </c>
      <c r="J76" s="42">
        <f t="shared" si="5"/>
        <v>576</v>
      </c>
      <c r="K76" s="33" t="s">
        <v>124</v>
      </c>
    </row>
    <row r="77" spans="1:11" ht="24.75" customHeight="1">
      <c r="A77" s="36">
        <v>2</v>
      </c>
      <c r="B77" s="33" t="s">
        <v>125</v>
      </c>
      <c r="C77" s="34" t="s">
        <v>51</v>
      </c>
      <c r="D77" s="37">
        <v>120</v>
      </c>
      <c r="E77" s="35">
        <v>0</v>
      </c>
      <c r="F77" s="35">
        <v>0</v>
      </c>
      <c r="G77" s="35">
        <v>0</v>
      </c>
      <c r="H77" s="35">
        <v>5</v>
      </c>
      <c r="I77" s="35">
        <v>0</v>
      </c>
      <c r="J77" s="42">
        <f t="shared" si="5"/>
        <v>600</v>
      </c>
      <c r="K77" s="33" t="s">
        <v>126</v>
      </c>
    </row>
    <row r="78" spans="1:11" ht="24.75" customHeight="1">
      <c r="A78" s="36">
        <v>3</v>
      </c>
      <c r="B78" s="33" t="s">
        <v>127</v>
      </c>
      <c r="C78" s="34" t="s">
        <v>51</v>
      </c>
      <c r="D78" s="37">
        <v>120</v>
      </c>
      <c r="E78" s="35">
        <v>0</v>
      </c>
      <c r="F78" s="35">
        <v>0</v>
      </c>
      <c r="G78" s="35">
        <v>0</v>
      </c>
      <c r="H78" s="35">
        <v>4</v>
      </c>
      <c r="I78" s="35">
        <v>0</v>
      </c>
      <c r="J78" s="42">
        <f t="shared" si="5"/>
        <v>480</v>
      </c>
      <c r="K78" s="33" t="s">
        <v>128</v>
      </c>
    </row>
    <row r="79" spans="1:12" s="17" customFormat="1" ht="24.75" customHeight="1">
      <c r="A79" s="47" t="s">
        <v>129</v>
      </c>
      <c r="B79" s="48" t="s">
        <v>130</v>
      </c>
      <c r="C79" s="47" t="s">
        <v>131</v>
      </c>
      <c r="D79" s="49"/>
      <c r="E79" s="50"/>
      <c r="F79" s="50"/>
      <c r="G79" s="50"/>
      <c r="H79" s="51"/>
      <c r="I79" s="50"/>
      <c r="J79" s="79">
        <f>SUM(J6:J78)</f>
        <v>47585.483499999995</v>
      </c>
      <c r="K79" s="48"/>
      <c r="L79" s="80"/>
    </row>
    <row r="80" spans="1:11" ht="24.75" customHeight="1">
      <c r="A80" s="30" t="s">
        <v>42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1:11" ht="24.75" customHeight="1">
      <c r="A81" s="36">
        <v>1</v>
      </c>
      <c r="B81" s="33" t="s">
        <v>132</v>
      </c>
      <c r="C81" s="34" t="s">
        <v>51</v>
      </c>
      <c r="D81" s="37">
        <v>9</v>
      </c>
      <c r="E81" s="35">
        <v>100</v>
      </c>
      <c r="F81" s="35">
        <v>0</v>
      </c>
      <c r="G81" s="35">
        <v>0</v>
      </c>
      <c r="H81" s="35">
        <v>0</v>
      </c>
      <c r="I81" s="35">
        <v>0</v>
      </c>
      <c r="J81" s="42">
        <f aca="true" t="shared" si="6" ref="J81:J103">D81*(E81+F81+G81+H81+I81)</f>
        <v>900</v>
      </c>
      <c r="K81" s="33" t="s">
        <v>133</v>
      </c>
    </row>
    <row r="82" spans="1:11" ht="24.75" customHeight="1">
      <c r="A82" s="36">
        <v>2</v>
      </c>
      <c r="B82" s="33" t="s">
        <v>134</v>
      </c>
      <c r="C82" s="34" t="s">
        <v>51</v>
      </c>
      <c r="D82" s="37">
        <v>28</v>
      </c>
      <c r="E82" s="35">
        <v>100</v>
      </c>
      <c r="F82" s="35">
        <v>0</v>
      </c>
      <c r="G82" s="35">
        <v>0</v>
      </c>
      <c r="H82" s="35">
        <v>0</v>
      </c>
      <c r="I82" s="35">
        <v>0</v>
      </c>
      <c r="J82" s="42">
        <f t="shared" si="6"/>
        <v>2800</v>
      </c>
      <c r="K82" s="33" t="s">
        <v>135</v>
      </c>
    </row>
    <row r="83" spans="1:11" ht="24.75" customHeight="1">
      <c r="A83" s="36">
        <v>3</v>
      </c>
      <c r="B83" s="33" t="s">
        <v>136</v>
      </c>
      <c r="C83" s="34" t="s">
        <v>51</v>
      </c>
      <c r="D83" s="37">
        <v>10</v>
      </c>
      <c r="E83" s="35">
        <v>120</v>
      </c>
      <c r="F83" s="35">
        <v>0</v>
      </c>
      <c r="G83" s="35">
        <v>0</v>
      </c>
      <c r="H83" s="35">
        <v>0</v>
      </c>
      <c r="I83" s="35">
        <v>0</v>
      </c>
      <c r="J83" s="42">
        <f t="shared" si="6"/>
        <v>1200</v>
      </c>
      <c r="K83" s="33" t="s">
        <v>137</v>
      </c>
    </row>
    <row r="84" spans="1:11" ht="24.75" customHeight="1">
      <c r="A84" s="36">
        <v>4</v>
      </c>
      <c r="B84" s="33" t="s">
        <v>138</v>
      </c>
      <c r="C84" s="34" t="s">
        <v>51</v>
      </c>
      <c r="D84" s="37">
        <v>48</v>
      </c>
      <c r="E84" s="35">
        <v>120</v>
      </c>
      <c r="F84" s="35">
        <v>0</v>
      </c>
      <c r="G84" s="35">
        <v>0</v>
      </c>
      <c r="H84" s="35">
        <v>0</v>
      </c>
      <c r="I84" s="35">
        <v>0</v>
      </c>
      <c r="J84" s="42">
        <f t="shared" si="6"/>
        <v>5760</v>
      </c>
      <c r="K84" s="33" t="s">
        <v>135</v>
      </c>
    </row>
    <row r="85" spans="1:11" ht="24.75" customHeight="1">
      <c r="A85" s="36">
        <v>5</v>
      </c>
      <c r="B85" s="33" t="s">
        <v>139</v>
      </c>
      <c r="C85" s="34" t="s">
        <v>51</v>
      </c>
      <c r="D85" s="37">
        <v>10</v>
      </c>
      <c r="E85" s="35">
        <v>80</v>
      </c>
      <c r="F85" s="35">
        <v>0</v>
      </c>
      <c r="G85" s="35">
        <v>0</v>
      </c>
      <c r="H85" s="35">
        <v>0</v>
      </c>
      <c r="I85" s="35">
        <v>0</v>
      </c>
      <c r="J85" s="42">
        <f t="shared" si="6"/>
        <v>800</v>
      </c>
      <c r="K85" s="33" t="s">
        <v>140</v>
      </c>
    </row>
    <row r="86" spans="1:11" ht="24.75" customHeight="1">
      <c r="A86" s="36">
        <v>5</v>
      </c>
      <c r="B86" s="33" t="s">
        <v>141</v>
      </c>
      <c r="C86" s="34" t="s">
        <v>51</v>
      </c>
      <c r="D86" s="37">
        <v>35</v>
      </c>
      <c r="E86" s="35">
        <v>150</v>
      </c>
      <c r="F86" s="35">
        <v>0</v>
      </c>
      <c r="G86" s="35">
        <v>0</v>
      </c>
      <c r="H86" s="35">
        <v>0</v>
      </c>
      <c r="I86" s="35">
        <v>0</v>
      </c>
      <c r="J86" s="42">
        <f t="shared" si="6"/>
        <v>5250</v>
      </c>
      <c r="K86" s="33" t="s">
        <v>140</v>
      </c>
    </row>
    <row r="87" spans="1:11" ht="24.75" customHeight="1">
      <c r="A87" s="36">
        <v>6</v>
      </c>
      <c r="B87" s="33" t="s">
        <v>142</v>
      </c>
      <c r="C87" s="34" t="s">
        <v>95</v>
      </c>
      <c r="D87" s="37">
        <v>38</v>
      </c>
      <c r="E87" s="35">
        <v>15</v>
      </c>
      <c r="F87" s="35">
        <v>0</v>
      </c>
      <c r="G87" s="35">
        <v>0</v>
      </c>
      <c r="H87" s="35">
        <v>0</v>
      </c>
      <c r="I87" s="35">
        <v>0</v>
      </c>
      <c r="J87" s="42">
        <f t="shared" si="6"/>
        <v>570</v>
      </c>
      <c r="K87" s="33" t="s">
        <v>140</v>
      </c>
    </row>
    <row r="88" spans="1:11" ht="24.75" customHeight="1">
      <c r="A88" s="36">
        <v>7</v>
      </c>
      <c r="B88" s="33" t="s">
        <v>143</v>
      </c>
      <c r="C88" s="34" t="s">
        <v>91</v>
      </c>
      <c r="D88" s="37">
        <v>6</v>
      </c>
      <c r="E88" s="35">
        <v>850</v>
      </c>
      <c r="F88" s="35">
        <v>0</v>
      </c>
      <c r="G88" s="35">
        <v>0</v>
      </c>
      <c r="H88" s="35">
        <v>0</v>
      </c>
      <c r="I88" s="35">
        <v>0</v>
      </c>
      <c r="J88" s="42">
        <f t="shared" si="6"/>
        <v>5100</v>
      </c>
      <c r="K88" s="33" t="s">
        <v>144</v>
      </c>
    </row>
    <row r="89" spans="1:11" ht="24.75" customHeight="1">
      <c r="A89" s="36">
        <v>8</v>
      </c>
      <c r="B89" s="33" t="s">
        <v>145</v>
      </c>
      <c r="C89" s="34" t="s">
        <v>51</v>
      </c>
      <c r="D89" s="37">
        <v>19</v>
      </c>
      <c r="E89" s="35">
        <v>120</v>
      </c>
      <c r="F89" s="35">
        <v>0</v>
      </c>
      <c r="G89" s="35">
        <v>0</v>
      </c>
      <c r="H89" s="35">
        <v>0</v>
      </c>
      <c r="I89" s="35">
        <v>0</v>
      </c>
      <c r="J89" s="42">
        <f t="shared" si="6"/>
        <v>2280</v>
      </c>
      <c r="K89" s="33" t="s">
        <v>146</v>
      </c>
    </row>
    <row r="90" spans="1:11" ht="24.75" customHeight="1">
      <c r="A90" s="36">
        <v>9</v>
      </c>
      <c r="B90" s="33" t="s">
        <v>147</v>
      </c>
      <c r="C90" s="34" t="s">
        <v>95</v>
      </c>
      <c r="D90" s="37">
        <v>4</v>
      </c>
      <c r="E90" s="52">
        <v>1500</v>
      </c>
      <c r="F90" s="35">
        <v>0</v>
      </c>
      <c r="G90" s="35">
        <v>0</v>
      </c>
      <c r="H90" s="35">
        <v>0</v>
      </c>
      <c r="I90" s="35">
        <v>0</v>
      </c>
      <c r="J90" s="42">
        <f t="shared" si="6"/>
        <v>6000</v>
      </c>
      <c r="K90" s="33" t="s">
        <v>148</v>
      </c>
    </row>
    <row r="91" spans="1:11" ht="24.75" customHeight="1">
      <c r="A91" s="36">
        <v>9</v>
      </c>
      <c r="B91" s="33" t="s">
        <v>149</v>
      </c>
      <c r="C91" s="34" t="s">
        <v>65</v>
      </c>
      <c r="D91" s="37">
        <v>1</v>
      </c>
      <c r="E91" s="52">
        <v>5000</v>
      </c>
      <c r="F91" s="35">
        <v>0</v>
      </c>
      <c r="G91" s="35">
        <v>0</v>
      </c>
      <c r="H91" s="35">
        <v>0</v>
      </c>
      <c r="I91" s="35">
        <v>0</v>
      </c>
      <c r="J91" s="42">
        <f t="shared" si="6"/>
        <v>5000</v>
      </c>
      <c r="K91" s="33" t="s">
        <v>150</v>
      </c>
    </row>
    <row r="92" spans="1:11" ht="24.75" customHeight="1">
      <c r="A92" s="36">
        <v>10</v>
      </c>
      <c r="B92" s="33" t="s">
        <v>151</v>
      </c>
      <c r="C92" s="34" t="s">
        <v>65</v>
      </c>
      <c r="D92" s="37">
        <v>1</v>
      </c>
      <c r="E92" s="53">
        <v>5000</v>
      </c>
      <c r="F92" s="35">
        <v>0</v>
      </c>
      <c r="G92" s="35">
        <v>0</v>
      </c>
      <c r="H92" s="35">
        <v>0</v>
      </c>
      <c r="I92" s="35">
        <v>0</v>
      </c>
      <c r="J92" s="42">
        <f t="shared" si="6"/>
        <v>5000</v>
      </c>
      <c r="K92" s="33"/>
    </row>
    <row r="93" spans="1:11" ht="24.75" customHeight="1">
      <c r="A93" s="36">
        <v>11</v>
      </c>
      <c r="B93" s="33" t="s">
        <v>152</v>
      </c>
      <c r="C93" s="34" t="s">
        <v>65</v>
      </c>
      <c r="D93" s="37">
        <v>1</v>
      </c>
      <c r="E93" s="53">
        <v>1000</v>
      </c>
      <c r="F93" s="35">
        <v>0</v>
      </c>
      <c r="G93" s="35">
        <v>0</v>
      </c>
      <c r="H93" s="35">
        <v>0</v>
      </c>
      <c r="I93" s="35">
        <v>0</v>
      </c>
      <c r="J93" s="42">
        <f t="shared" si="6"/>
        <v>1000</v>
      </c>
      <c r="K93" s="33" t="s">
        <v>153</v>
      </c>
    </row>
    <row r="94" spans="1:11" ht="24.75" customHeight="1">
      <c r="A94" s="36">
        <v>12</v>
      </c>
      <c r="B94" s="33" t="s">
        <v>154</v>
      </c>
      <c r="C94" s="34" t="s">
        <v>65</v>
      </c>
      <c r="D94" s="37">
        <v>1</v>
      </c>
      <c r="E94" s="53">
        <v>8000</v>
      </c>
      <c r="F94" s="35">
        <v>0</v>
      </c>
      <c r="G94" s="35">
        <v>0</v>
      </c>
      <c r="H94" s="35">
        <v>0</v>
      </c>
      <c r="I94" s="35">
        <v>0</v>
      </c>
      <c r="J94" s="42">
        <f t="shared" si="6"/>
        <v>8000</v>
      </c>
      <c r="K94" s="33" t="s">
        <v>155</v>
      </c>
    </row>
    <row r="95" spans="1:11" ht="24.75" customHeight="1">
      <c r="A95" s="36">
        <v>13</v>
      </c>
      <c r="B95" s="33" t="s">
        <v>156</v>
      </c>
      <c r="C95" s="34" t="s">
        <v>81</v>
      </c>
      <c r="D95" s="37">
        <v>2</v>
      </c>
      <c r="E95" s="53">
        <v>1000</v>
      </c>
      <c r="F95" s="35">
        <v>0</v>
      </c>
      <c r="G95" s="35">
        <v>0</v>
      </c>
      <c r="H95" s="35">
        <v>0</v>
      </c>
      <c r="I95" s="35">
        <v>0</v>
      </c>
      <c r="J95" s="42">
        <f t="shared" si="6"/>
        <v>2000</v>
      </c>
      <c r="K95" s="33" t="s">
        <v>157</v>
      </c>
    </row>
    <row r="96" spans="1:11" ht="24.75" customHeight="1">
      <c r="A96" s="36">
        <v>14</v>
      </c>
      <c r="B96" s="33" t="s">
        <v>158</v>
      </c>
      <c r="C96" s="34" t="s">
        <v>91</v>
      </c>
      <c r="D96" s="37">
        <v>2</v>
      </c>
      <c r="E96" s="53">
        <v>1500</v>
      </c>
      <c r="F96" s="35">
        <v>0</v>
      </c>
      <c r="G96" s="35">
        <v>0</v>
      </c>
      <c r="H96" s="35">
        <v>0</v>
      </c>
      <c r="I96" s="35">
        <v>0</v>
      </c>
      <c r="J96" s="42">
        <f t="shared" si="6"/>
        <v>3000</v>
      </c>
      <c r="K96" s="33" t="s">
        <v>157</v>
      </c>
    </row>
    <row r="97" spans="1:11" ht="24.75" customHeight="1">
      <c r="A97" s="36">
        <v>15</v>
      </c>
      <c r="B97" s="33" t="s">
        <v>159</v>
      </c>
      <c r="C97" s="34" t="s">
        <v>91</v>
      </c>
      <c r="D97" s="37">
        <v>2</v>
      </c>
      <c r="E97" s="53">
        <v>599</v>
      </c>
      <c r="F97" s="35">
        <v>0</v>
      </c>
      <c r="G97" s="35">
        <v>0</v>
      </c>
      <c r="H97" s="35">
        <v>0</v>
      </c>
      <c r="I97" s="35">
        <v>0</v>
      </c>
      <c r="J97" s="42">
        <f t="shared" si="6"/>
        <v>1198</v>
      </c>
      <c r="K97" s="33" t="s">
        <v>157</v>
      </c>
    </row>
    <row r="98" spans="1:11" ht="24.75" customHeight="1">
      <c r="A98" s="36">
        <v>16</v>
      </c>
      <c r="B98" s="33" t="s">
        <v>160</v>
      </c>
      <c r="C98" s="34" t="s">
        <v>65</v>
      </c>
      <c r="D98" s="37">
        <v>1</v>
      </c>
      <c r="E98" s="54">
        <v>4000</v>
      </c>
      <c r="F98" s="35">
        <v>0</v>
      </c>
      <c r="G98" s="35">
        <v>0</v>
      </c>
      <c r="H98" s="35">
        <v>0</v>
      </c>
      <c r="I98" s="35">
        <v>0</v>
      </c>
      <c r="J98" s="42">
        <f t="shared" si="6"/>
        <v>4000</v>
      </c>
      <c r="K98" s="33"/>
    </row>
    <row r="99" spans="1:11" ht="24.75" customHeight="1">
      <c r="A99" s="36">
        <v>17</v>
      </c>
      <c r="B99" s="33" t="s">
        <v>161</v>
      </c>
      <c r="C99" s="34" t="s">
        <v>81</v>
      </c>
      <c r="D99" s="37">
        <v>1</v>
      </c>
      <c r="E99" s="53">
        <v>1000</v>
      </c>
      <c r="F99" s="35">
        <v>0</v>
      </c>
      <c r="G99" s="35">
        <v>0</v>
      </c>
      <c r="H99" s="35">
        <v>0</v>
      </c>
      <c r="I99" s="35">
        <v>0</v>
      </c>
      <c r="J99" s="42">
        <f t="shared" si="6"/>
        <v>1000</v>
      </c>
      <c r="K99" s="33"/>
    </row>
    <row r="100" spans="1:11" ht="24.75" customHeight="1">
      <c r="A100" s="36">
        <v>18</v>
      </c>
      <c r="B100" s="33" t="s">
        <v>162</v>
      </c>
      <c r="C100" s="34" t="s">
        <v>65</v>
      </c>
      <c r="D100" s="37">
        <v>1</v>
      </c>
      <c r="E100" s="53">
        <v>8000</v>
      </c>
      <c r="F100" s="35">
        <v>0</v>
      </c>
      <c r="G100" s="35">
        <v>0</v>
      </c>
      <c r="H100" s="35">
        <v>0</v>
      </c>
      <c r="I100" s="35">
        <v>0</v>
      </c>
      <c r="J100" s="42">
        <f t="shared" si="6"/>
        <v>8000</v>
      </c>
      <c r="K100" s="33"/>
    </row>
    <row r="101" spans="1:11" ht="24.75" customHeight="1">
      <c r="A101" s="36">
        <v>19</v>
      </c>
      <c r="B101" s="33" t="s">
        <v>163</v>
      </c>
      <c r="C101" s="34" t="s">
        <v>65</v>
      </c>
      <c r="D101" s="37">
        <v>1</v>
      </c>
      <c r="E101" s="54">
        <v>4000</v>
      </c>
      <c r="F101" s="35">
        <v>0</v>
      </c>
      <c r="G101" s="35">
        <v>0</v>
      </c>
      <c r="H101" s="35">
        <v>0</v>
      </c>
      <c r="I101" s="35">
        <v>0</v>
      </c>
      <c r="J101" s="42">
        <f t="shared" si="6"/>
        <v>4000</v>
      </c>
      <c r="K101" s="33" t="s">
        <v>164</v>
      </c>
    </row>
    <row r="102" spans="1:11" ht="24.75" customHeight="1">
      <c r="A102" s="36">
        <v>20</v>
      </c>
      <c r="B102" s="33" t="s">
        <v>165</v>
      </c>
      <c r="C102" s="34" t="s">
        <v>51</v>
      </c>
      <c r="D102" s="37">
        <v>90</v>
      </c>
      <c r="E102" s="35">
        <v>140</v>
      </c>
      <c r="F102" s="35">
        <v>0</v>
      </c>
      <c r="G102" s="35">
        <v>0</v>
      </c>
      <c r="H102" s="35">
        <v>0</v>
      </c>
      <c r="I102" s="35">
        <v>0</v>
      </c>
      <c r="J102" s="42">
        <f t="shared" si="6"/>
        <v>12600</v>
      </c>
      <c r="K102" s="33" t="s">
        <v>166</v>
      </c>
    </row>
    <row r="103" spans="1:11" ht="24.75" customHeight="1">
      <c r="A103" s="36">
        <v>21</v>
      </c>
      <c r="B103" s="33" t="s">
        <v>167</v>
      </c>
      <c r="C103" s="34" t="s">
        <v>65</v>
      </c>
      <c r="D103" s="37">
        <v>1</v>
      </c>
      <c r="E103" s="53">
        <v>2000</v>
      </c>
      <c r="F103" s="35">
        <v>0</v>
      </c>
      <c r="G103" s="35">
        <v>0</v>
      </c>
      <c r="H103" s="35">
        <v>0</v>
      </c>
      <c r="I103" s="35">
        <v>0</v>
      </c>
      <c r="J103" s="42">
        <f t="shared" si="6"/>
        <v>2000</v>
      </c>
      <c r="K103" s="33" t="s">
        <v>168</v>
      </c>
    </row>
    <row r="104" spans="1:11" ht="24.75" customHeight="1">
      <c r="A104" s="36">
        <v>22</v>
      </c>
      <c r="B104" s="33" t="s">
        <v>169</v>
      </c>
      <c r="C104" s="34" t="s">
        <v>65</v>
      </c>
      <c r="D104" s="37">
        <v>1</v>
      </c>
      <c r="E104" s="35">
        <v>400</v>
      </c>
      <c r="F104" s="35">
        <v>0</v>
      </c>
      <c r="G104" s="35">
        <v>0</v>
      </c>
      <c r="H104" s="35">
        <v>0</v>
      </c>
      <c r="I104" s="35">
        <v>0</v>
      </c>
      <c r="J104" s="42">
        <f aca="true" t="shared" si="7" ref="J104:J110">D104*(E104+F104+G104+H104+I104)</f>
        <v>400</v>
      </c>
      <c r="K104" s="33"/>
    </row>
    <row r="105" spans="1:11" ht="24.75" customHeight="1">
      <c r="A105" s="36">
        <v>23</v>
      </c>
      <c r="B105" s="33" t="s">
        <v>170</v>
      </c>
      <c r="C105" s="34" t="s">
        <v>171</v>
      </c>
      <c r="D105" s="37">
        <v>3</v>
      </c>
      <c r="E105" s="53">
        <v>1200</v>
      </c>
      <c r="F105" s="35">
        <v>0</v>
      </c>
      <c r="G105" s="35">
        <v>0</v>
      </c>
      <c r="H105" s="35">
        <v>0</v>
      </c>
      <c r="I105" s="35">
        <v>0</v>
      </c>
      <c r="J105" s="42">
        <f t="shared" si="7"/>
        <v>3600</v>
      </c>
      <c r="K105" s="33" t="s">
        <v>172</v>
      </c>
    </row>
    <row r="106" spans="1:11" ht="24.75" customHeight="1">
      <c r="A106" s="36">
        <v>24</v>
      </c>
      <c r="B106" s="33" t="s">
        <v>173</v>
      </c>
      <c r="C106" s="34" t="s">
        <v>81</v>
      </c>
      <c r="D106" s="37">
        <v>3</v>
      </c>
      <c r="E106" s="53">
        <v>3000</v>
      </c>
      <c r="F106" s="35">
        <v>0</v>
      </c>
      <c r="G106" s="35">
        <v>0</v>
      </c>
      <c r="H106" s="35">
        <v>0</v>
      </c>
      <c r="I106" s="35">
        <v>0</v>
      </c>
      <c r="J106" s="42">
        <f t="shared" si="7"/>
        <v>9000</v>
      </c>
      <c r="K106" s="33" t="s">
        <v>174</v>
      </c>
    </row>
    <row r="107" spans="1:11" ht="24.75" customHeight="1">
      <c r="A107" s="36">
        <v>25</v>
      </c>
      <c r="B107" s="33" t="s">
        <v>175</v>
      </c>
      <c r="C107" s="34" t="s">
        <v>65</v>
      </c>
      <c r="D107" s="37">
        <v>1</v>
      </c>
      <c r="E107" s="53">
        <v>2000</v>
      </c>
      <c r="F107" s="35">
        <v>0</v>
      </c>
      <c r="G107" s="35">
        <v>0</v>
      </c>
      <c r="H107" s="35">
        <v>0</v>
      </c>
      <c r="I107" s="35">
        <v>0</v>
      </c>
      <c r="J107" s="42">
        <f t="shared" si="7"/>
        <v>2000</v>
      </c>
      <c r="K107" s="33" t="s">
        <v>176</v>
      </c>
    </row>
    <row r="108" spans="1:11" ht="24.75" customHeight="1">
      <c r="A108" s="36">
        <v>26</v>
      </c>
      <c r="B108" s="33" t="s">
        <v>177</v>
      </c>
      <c r="C108" s="34" t="s">
        <v>171</v>
      </c>
      <c r="D108" s="37">
        <v>10</v>
      </c>
      <c r="E108" s="53">
        <v>200</v>
      </c>
      <c r="F108" s="35">
        <v>0</v>
      </c>
      <c r="G108" s="35">
        <v>0</v>
      </c>
      <c r="H108" s="35">
        <v>0</v>
      </c>
      <c r="I108" s="35">
        <v>0</v>
      </c>
      <c r="J108" s="42">
        <f t="shared" si="7"/>
        <v>2000</v>
      </c>
      <c r="K108" s="33"/>
    </row>
    <row r="109" spans="1:11" ht="24.75" customHeight="1">
      <c r="A109" s="36">
        <v>27</v>
      </c>
      <c r="B109" s="33" t="s">
        <v>178</v>
      </c>
      <c r="C109" s="34" t="s">
        <v>51</v>
      </c>
      <c r="D109" s="37">
        <v>120</v>
      </c>
      <c r="E109" s="53">
        <v>300</v>
      </c>
      <c r="F109" s="35">
        <v>0</v>
      </c>
      <c r="G109" s="35">
        <v>0</v>
      </c>
      <c r="H109" s="35">
        <v>0</v>
      </c>
      <c r="I109" s="35">
        <v>0</v>
      </c>
      <c r="J109" s="42">
        <f t="shared" si="7"/>
        <v>36000</v>
      </c>
      <c r="K109" s="33" t="s">
        <v>179</v>
      </c>
    </row>
    <row r="110" spans="1:11" ht="24.75" customHeight="1">
      <c r="A110" s="36">
        <v>28</v>
      </c>
      <c r="B110" s="33" t="s">
        <v>180</v>
      </c>
      <c r="C110" s="34" t="s">
        <v>171</v>
      </c>
      <c r="D110" s="37">
        <v>1</v>
      </c>
      <c r="E110" s="53">
        <v>2000</v>
      </c>
      <c r="F110" s="35">
        <v>0</v>
      </c>
      <c r="G110" s="35">
        <v>0</v>
      </c>
      <c r="H110" s="35">
        <v>0</v>
      </c>
      <c r="I110" s="35">
        <v>0</v>
      </c>
      <c r="J110" s="42">
        <f t="shared" si="7"/>
        <v>2000</v>
      </c>
      <c r="K110" s="33"/>
    </row>
    <row r="111" spans="1:12" s="17" customFormat="1" ht="24.75" customHeight="1">
      <c r="A111" s="47" t="s">
        <v>129</v>
      </c>
      <c r="B111" s="48" t="s">
        <v>130</v>
      </c>
      <c r="C111" s="47" t="s">
        <v>131</v>
      </c>
      <c r="D111" s="49"/>
      <c r="E111" s="50"/>
      <c r="F111" s="50"/>
      <c r="G111" s="50"/>
      <c r="H111" s="51"/>
      <c r="I111" s="50"/>
      <c r="J111" s="79">
        <f>SUM(J81:J110)</f>
        <v>142458</v>
      </c>
      <c r="K111" s="48"/>
      <c r="L111" s="80"/>
    </row>
    <row r="112" spans="1:12" s="17" customFormat="1" ht="24.75" customHeight="1">
      <c r="A112" s="55" t="s">
        <v>181</v>
      </c>
      <c r="B112" s="48" t="s">
        <v>182</v>
      </c>
      <c r="C112" s="55"/>
      <c r="D112" s="56"/>
      <c r="E112" s="57"/>
      <c r="F112" s="57"/>
      <c r="G112" s="57"/>
      <c r="H112" s="58"/>
      <c r="I112" s="57"/>
      <c r="J112" s="79">
        <f>SUM(J111+J79)</f>
        <v>190043.4835</v>
      </c>
      <c r="K112" s="48"/>
      <c r="L112" s="80"/>
    </row>
    <row r="113" spans="1:11" ht="24.75" customHeight="1">
      <c r="A113" s="59"/>
      <c r="B113" s="60"/>
      <c r="C113" s="61"/>
      <c r="D113" s="62"/>
      <c r="E113" s="63"/>
      <c r="F113" s="63"/>
      <c r="G113" s="63"/>
      <c r="H113" s="63"/>
      <c r="I113" s="63"/>
      <c r="J113" s="81"/>
      <c r="K113" s="60"/>
    </row>
    <row r="114" spans="1:11" s="18" customFormat="1" ht="21.75" customHeight="1">
      <c r="A114" s="64" t="s">
        <v>48</v>
      </c>
      <c r="B114" s="65"/>
      <c r="C114" s="65"/>
      <c r="D114" s="65"/>
      <c r="E114" s="65"/>
      <c r="F114" s="65"/>
      <c r="G114" s="65"/>
      <c r="H114" s="65"/>
      <c r="I114" s="65"/>
      <c r="J114" s="65"/>
      <c r="K114" s="65"/>
    </row>
    <row r="115" spans="1:28" s="19" customFormat="1" ht="29.25" customHeight="1">
      <c r="A115" s="66" t="s">
        <v>183</v>
      </c>
      <c r="B115" s="67" t="s">
        <v>184</v>
      </c>
      <c r="C115" s="67"/>
      <c r="D115" s="67"/>
      <c r="E115" s="67"/>
      <c r="F115" s="67"/>
      <c r="G115" s="67"/>
      <c r="H115" s="67"/>
      <c r="I115" s="67"/>
      <c r="J115" s="67"/>
      <c r="K115" s="67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</row>
    <row r="116" spans="1:28" s="19" customFormat="1" ht="29.25" customHeight="1">
      <c r="A116" s="68"/>
      <c r="B116" s="69" t="s">
        <v>185</v>
      </c>
      <c r="C116" s="69"/>
      <c r="D116" s="69"/>
      <c r="E116" s="69"/>
      <c r="F116" s="69"/>
      <c r="G116" s="69"/>
      <c r="H116" s="69"/>
      <c r="I116" s="69"/>
      <c r="J116" s="69"/>
      <c r="K116" s="69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</row>
    <row r="117" spans="1:28" s="19" customFormat="1" ht="29.25" customHeight="1">
      <c r="A117" s="68"/>
      <c r="B117" s="69" t="s">
        <v>186</v>
      </c>
      <c r="C117" s="69"/>
      <c r="D117" s="69"/>
      <c r="E117" s="69"/>
      <c r="F117" s="69"/>
      <c r="G117" s="69"/>
      <c r="H117" s="69"/>
      <c r="I117" s="69"/>
      <c r="J117" s="69"/>
      <c r="K117" s="69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</row>
    <row r="118" spans="1:24" s="19" customFormat="1" ht="29.25" customHeight="1">
      <c r="A118" s="68"/>
      <c r="B118" s="69" t="s">
        <v>187</v>
      </c>
      <c r="C118" s="69"/>
      <c r="D118" s="69"/>
      <c r="E118" s="69"/>
      <c r="F118" s="69"/>
      <c r="G118" s="69"/>
      <c r="H118" s="69"/>
      <c r="I118" s="69"/>
      <c r="J118" s="69"/>
      <c r="K118" s="69"/>
      <c r="O118" s="82"/>
      <c r="P118" s="82"/>
      <c r="Q118" s="82"/>
      <c r="R118" s="82"/>
      <c r="S118" s="82"/>
      <c r="T118" s="82"/>
      <c r="U118" s="82"/>
      <c r="V118" s="82"/>
      <c r="W118" s="82"/>
      <c r="X118" s="82"/>
    </row>
    <row r="119" spans="1:24" s="19" customFormat="1" ht="29.25" customHeight="1">
      <c r="A119" s="68"/>
      <c r="B119" s="69" t="s">
        <v>188</v>
      </c>
      <c r="C119" s="70"/>
      <c r="D119" s="70"/>
      <c r="E119" s="70"/>
      <c r="F119" s="70"/>
      <c r="G119" s="70"/>
      <c r="H119" s="70"/>
      <c r="I119" s="70"/>
      <c r="J119" s="70"/>
      <c r="K119" s="70"/>
      <c r="O119" s="82"/>
      <c r="P119" s="82"/>
      <c r="Q119" s="82"/>
      <c r="R119" s="82"/>
      <c r="S119" s="82"/>
      <c r="T119" s="82"/>
      <c r="U119" s="82"/>
      <c r="V119" s="82"/>
      <c r="W119" s="82"/>
      <c r="X119" s="82"/>
    </row>
    <row r="120" spans="1:18" s="19" customFormat="1" ht="29.25" customHeight="1">
      <c r="A120" s="68"/>
      <c r="B120" s="71" t="s">
        <v>189</v>
      </c>
      <c r="C120" s="72"/>
      <c r="D120" s="72"/>
      <c r="E120" s="72"/>
      <c r="F120" s="72"/>
      <c r="G120" s="72"/>
      <c r="H120" s="72"/>
      <c r="I120" s="72"/>
      <c r="J120" s="72"/>
      <c r="K120" s="83"/>
      <c r="O120" s="82"/>
      <c r="P120" s="82"/>
      <c r="Q120" s="82"/>
      <c r="R120" s="82"/>
    </row>
    <row r="121" spans="1:18" s="19" customFormat="1" ht="29.25" customHeight="1">
      <c r="A121" s="68"/>
      <c r="B121" s="69" t="s">
        <v>190</v>
      </c>
      <c r="C121" s="70"/>
      <c r="D121" s="70"/>
      <c r="E121" s="70"/>
      <c r="F121" s="70"/>
      <c r="G121" s="70"/>
      <c r="H121" s="70"/>
      <c r="I121" s="70"/>
      <c r="J121" s="70"/>
      <c r="K121" s="70"/>
      <c r="O121" s="82"/>
      <c r="P121" s="82"/>
      <c r="Q121" s="82"/>
      <c r="R121" s="82"/>
    </row>
    <row r="122" spans="1:18" s="19" customFormat="1" ht="27" customHeight="1">
      <c r="A122" s="68"/>
      <c r="B122" s="69" t="s">
        <v>191</v>
      </c>
      <c r="C122" s="70"/>
      <c r="D122" s="70"/>
      <c r="E122" s="70"/>
      <c r="F122" s="70"/>
      <c r="G122" s="70"/>
      <c r="H122" s="70"/>
      <c r="I122" s="70"/>
      <c r="J122" s="70"/>
      <c r="K122" s="70"/>
      <c r="O122" s="82"/>
      <c r="P122" s="82"/>
      <c r="Q122" s="82"/>
      <c r="R122" s="82"/>
    </row>
    <row r="123" spans="1:11" s="18" customFormat="1" ht="21.75" customHeight="1">
      <c r="A123" s="73"/>
      <c r="B123" s="74"/>
      <c r="C123" s="73"/>
      <c r="D123" s="73"/>
      <c r="E123" s="75"/>
      <c r="F123" s="75"/>
      <c r="G123" s="75"/>
      <c r="H123" s="75"/>
      <c r="I123" s="75"/>
      <c r="J123" s="84"/>
      <c r="K123" s="74"/>
    </row>
    <row r="124" spans="1:11" s="18" customFormat="1" ht="21.75" customHeight="1">
      <c r="A124" s="73"/>
      <c r="B124" s="74"/>
      <c r="C124" s="73"/>
      <c r="D124" s="73"/>
      <c r="E124" s="75"/>
      <c r="F124" s="75"/>
      <c r="G124" s="75"/>
      <c r="H124" s="75"/>
      <c r="I124" s="75"/>
      <c r="J124" s="84"/>
      <c r="K124" s="74"/>
    </row>
    <row r="125" spans="1:11" s="18" customFormat="1" ht="21.75" customHeight="1">
      <c r="A125" s="76"/>
      <c r="B125" s="76"/>
      <c r="C125" s="73"/>
      <c r="D125" s="73"/>
      <c r="E125" s="75"/>
      <c r="F125" s="77"/>
      <c r="G125" s="75"/>
      <c r="H125" s="75"/>
      <c r="I125" s="75"/>
      <c r="J125" s="75"/>
      <c r="K125" s="74"/>
    </row>
    <row r="126" spans="1:11" s="18" customFormat="1" ht="21.75" customHeight="1">
      <c r="A126" s="73"/>
      <c r="B126" s="74"/>
      <c r="C126" s="73"/>
      <c r="D126" s="78"/>
      <c r="E126" s="75"/>
      <c r="F126" s="75"/>
      <c r="G126" s="75"/>
      <c r="H126" s="75"/>
      <c r="I126" s="75"/>
      <c r="J126" s="84"/>
      <c r="K126" s="74"/>
    </row>
    <row r="127" spans="1:11" s="18" customFormat="1" ht="21.75" customHeight="1">
      <c r="A127" s="73"/>
      <c r="B127" s="74"/>
      <c r="C127" s="73"/>
      <c r="D127" s="73"/>
      <c r="E127" s="75"/>
      <c r="F127" s="75"/>
      <c r="G127" s="75"/>
      <c r="H127" s="75"/>
      <c r="I127" s="75"/>
      <c r="J127" s="84"/>
      <c r="K127" s="74"/>
    </row>
    <row r="128" spans="1:11" s="18" customFormat="1" ht="21.75" customHeight="1">
      <c r="A128" s="73"/>
      <c r="B128" s="74"/>
      <c r="C128" s="73"/>
      <c r="D128" s="78"/>
      <c r="E128" s="75"/>
      <c r="F128" s="75"/>
      <c r="G128" s="75"/>
      <c r="H128" s="75"/>
      <c r="I128" s="75"/>
      <c r="J128" s="84"/>
      <c r="K128" s="74"/>
    </row>
    <row r="129" spans="1:11" s="18" customFormat="1" ht="21.75" customHeight="1">
      <c r="A129" s="73"/>
      <c r="B129" s="74"/>
      <c r="C129" s="73"/>
      <c r="D129" s="73"/>
      <c r="E129" s="75"/>
      <c r="F129" s="75"/>
      <c r="G129" s="75"/>
      <c r="H129" s="75"/>
      <c r="I129" s="75"/>
      <c r="J129" s="84"/>
      <c r="K129" s="74"/>
    </row>
    <row r="130" spans="1:11" s="18" customFormat="1" ht="21.75" customHeight="1">
      <c r="A130" s="76"/>
      <c r="B130" s="76"/>
      <c r="C130" s="73"/>
      <c r="D130" s="73"/>
      <c r="E130" s="75"/>
      <c r="F130" s="75"/>
      <c r="G130" s="75"/>
      <c r="H130" s="75"/>
      <c r="I130" s="75"/>
      <c r="J130" s="84"/>
      <c r="K130" s="74"/>
    </row>
    <row r="131" spans="1:11" s="18" customFormat="1" ht="21.75" customHeight="1">
      <c r="A131" s="73"/>
      <c r="B131" s="74"/>
      <c r="C131" s="73"/>
      <c r="D131" s="73"/>
      <c r="E131" s="75"/>
      <c r="F131" s="75"/>
      <c r="G131" s="75"/>
      <c r="H131" s="75"/>
      <c r="I131" s="75"/>
      <c r="J131" s="84"/>
      <c r="K131" s="74"/>
    </row>
    <row r="132" spans="1:11" s="18" customFormat="1" ht="21.75" customHeight="1">
      <c r="A132" s="73"/>
      <c r="B132" s="74"/>
      <c r="C132" s="73"/>
      <c r="D132" s="73"/>
      <c r="E132" s="75"/>
      <c r="F132" s="75"/>
      <c r="G132" s="75"/>
      <c r="H132" s="75"/>
      <c r="I132" s="84"/>
      <c r="J132" s="84"/>
      <c r="K132" s="74"/>
    </row>
    <row r="133" spans="1:11" s="18" customFormat="1" ht="21.75" customHeight="1">
      <c r="A133" s="73"/>
      <c r="B133" s="74"/>
      <c r="C133" s="73"/>
      <c r="D133" s="73"/>
      <c r="E133" s="75"/>
      <c r="F133" s="75"/>
      <c r="G133" s="75"/>
      <c r="H133" s="75"/>
      <c r="I133" s="75"/>
      <c r="J133" s="84"/>
      <c r="K133" s="74"/>
    </row>
    <row r="134" spans="1:11" s="18" customFormat="1" ht="21.75" customHeight="1">
      <c r="A134" s="73"/>
      <c r="B134" s="74"/>
      <c r="C134" s="73"/>
      <c r="D134" s="73"/>
      <c r="E134" s="75"/>
      <c r="F134" s="75"/>
      <c r="G134" s="75"/>
      <c r="H134" s="75"/>
      <c r="I134" s="75"/>
      <c r="J134" s="84"/>
      <c r="K134" s="74"/>
    </row>
    <row r="135" spans="1:11" s="18" customFormat="1" ht="21.75" customHeight="1">
      <c r="A135" s="73"/>
      <c r="B135" s="74"/>
      <c r="C135" s="73"/>
      <c r="D135" s="73"/>
      <c r="E135" s="75"/>
      <c r="F135" s="75"/>
      <c r="G135" s="75"/>
      <c r="H135" s="75"/>
      <c r="I135" s="75"/>
      <c r="J135" s="84"/>
      <c r="K135" s="74"/>
    </row>
    <row r="136" spans="1:11" s="18" customFormat="1" ht="21.75" customHeight="1">
      <c r="A136" s="73"/>
      <c r="B136" s="74"/>
      <c r="C136" s="73"/>
      <c r="D136" s="73"/>
      <c r="E136" s="75"/>
      <c r="F136" s="75"/>
      <c r="G136" s="75"/>
      <c r="H136" s="75"/>
      <c r="I136" s="75"/>
      <c r="J136" s="84"/>
      <c r="K136" s="74"/>
    </row>
    <row r="137" spans="1:11" s="18" customFormat="1" ht="21.75" customHeight="1">
      <c r="A137" s="73"/>
      <c r="B137" s="74"/>
      <c r="C137" s="73"/>
      <c r="D137" s="73"/>
      <c r="E137" s="75"/>
      <c r="F137" s="75"/>
      <c r="G137" s="75"/>
      <c r="H137" s="75"/>
      <c r="I137" s="75"/>
      <c r="J137" s="84"/>
      <c r="K137" s="74"/>
    </row>
    <row r="138" spans="1:11" s="18" customFormat="1" ht="21.75" customHeight="1">
      <c r="A138" s="73"/>
      <c r="B138" s="74"/>
      <c r="C138" s="73"/>
      <c r="D138" s="73"/>
      <c r="E138" s="75"/>
      <c r="F138" s="75"/>
      <c r="G138" s="75"/>
      <c r="H138" s="75"/>
      <c r="I138" s="75"/>
      <c r="J138" s="84"/>
      <c r="K138" s="74"/>
    </row>
    <row r="139" spans="1:11" s="18" customFormat="1" ht="21.75" customHeight="1">
      <c r="A139" s="73"/>
      <c r="B139" s="74"/>
      <c r="C139" s="73"/>
      <c r="D139" s="73"/>
      <c r="E139" s="75"/>
      <c r="F139" s="75"/>
      <c r="G139" s="75"/>
      <c r="H139" s="75"/>
      <c r="I139" s="75"/>
      <c r="J139" s="84"/>
      <c r="K139" s="74"/>
    </row>
    <row r="140" spans="1:11" s="18" customFormat="1" ht="21.75" customHeight="1">
      <c r="A140" s="76"/>
      <c r="B140" s="76"/>
      <c r="C140" s="73"/>
      <c r="D140" s="73"/>
      <c r="E140" s="75"/>
      <c r="F140" s="75"/>
      <c r="G140" s="75"/>
      <c r="H140" s="75"/>
      <c r="I140" s="75"/>
      <c r="J140" s="84"/>
      <c r="K140" s="74"/>
    </row>
    <row r="141" spans="1:11" s="18" customFormat="1" ht="21.75" customHeight="1">
      <c r="A141" s="73"/>
      <c r="B141" s="74"/>
      <c r="C141" s="73"/>
      <c r="D141" s="73"/>
      <c r="E141" s="75"/>
      <c r="F141" s="75"/>
      <c r="G141" s="75"/>
      <c r="H141" s="75"/>
      <c r="I141" s="75"/>
      <c r="J141" s="84"/>
      <c r="K141" s="74"/>
    </row>
    <row r="142" spans="1:11" ht="21.75" customHeight="1">
      <c r="A142" s="73"/>
      <c r="B142" s="74"/>
      <c r="C142" s="73"/>
      <c r="D142" s="73"/>
      <c r="E142" s="75"/>
      <c r="F142" s="75"/>
      <c r="G142" s="75"/>
      <c r="H142" s="75"/>
      <c r="I142" s="75"/>
      <c r="J142" s="84"/>
      <c r="K142" s="74"/>
    </row>
    <row r="143" spans="1:11" ht="21.75" customHeight="1">
      <c r="A143" s="73"/>
      <c r="B143" s="74"/>
      <c r="C143" s="73"/>
      <c r="D143" s="73"/>
      <c r="E143" s="75"/>
      <c r="F143" s="75"/>
      <c r="G143" s="75"/>
      <c r="H143" s="75"/>
      <c r="I143" s="75"/>
      <c r="J143" s="84"/>
      <c r="K143" s="74"/>
    </row>
    <row r="144" spans="1:11" ht="21.75" customHeight="1">
      <c r="A144" s="73"/>
      <c r="B144" s="74"/>
      <c r="C144" s="73"/>
      <c r="D144" s="73"/>
      <c r="E144" s="75"/>
      <c r="F144" s="75"/>
      <c r="G144" s="75"/>
      <c r="H144" s="75"/>
      <c r="I144" s="75"/>
      <c r="J144" s="84"/>
      <c r="K144" s="74"/>
    </row>
    <row r="145" spans="1:11" ht="21.75" customHeight="1">
      <c r="A145" s="73"/>
      <c r="B145" s="74"/>
      <c r="C145" s="73"/>
      <c r="D145" s="73"/>
      <c r="E145" s="75"/>
      <c r="F145" s="75"/>
      <c r="G145" s="75"/>
      <c r="H145" s="75"/>
      <c r="I145" s="75"/>
      <c r="J145" s="84"/>
      <c r="K145" s="74"/>
    </row>
    <row r="146" spans="1:11" ht="21.75" customHeight="1">
      <c r="A146" s="73"/>
      <c r="B146" s="74"/>
      <c r="C146" s="73"/>
      <c r="D146" s="73"/>
      <c r="E146" s="75"/>
      <c r="F146" s="75"/>
      <c r="G146" s="75"/>
      <c r="H146" s="75"/>
      <c r="I146" s="75"/>
      <c r="J146" s="84"/>
      <c r="K146" s="74"/>
    </row>
    <row r="147" spans="1:11" s="18" customFormat="1" ht="21.75" customHeight="1">
      <c r="A147" s="73"/>
      <c r="B147" s="74"/>
      <c r="C147" s="73"/>
      <c r="D147" s="73"/>
      <c r="E147" s="75"/>
      <c r="F147" s="75"/>
      <c r="G147" s="75"/>
      <c r="H147" s="75"/>
      <c r="I147" s="75"/>
      <c r="J147" s="84"/>
      <c r="K147" s="74"/>
    </row>
    <row r="148" spans="1:11" ht="21.75" customHeight="1">
      <c r="A148" s="73"/>
      <c r="B148" s="74"/>
      <c r="C148" s="73"/>
      <c r="D148" s="73"/>
      <c r="E148" s="75"/>
      <c r="F148" s="75"/>
      <c r="G148" s="75"/>
      <c r="H148" s="75"/>
      <c r="I148" s="75"/>
      <c r="J148" s="84"/>
      <c r="K148" s="74"/>
    </row>
    <row r="149" spans="1:11" ht="21.75" customHeight="1">
      <c r="A149" s="73"/>
      <c r="B149" s="74"/>
      <c r="C149" s="73"/>
      <c r="D149" s="73"/>
      <c r="E149" s="75"/>
      <c r="F149" s="75"/>
      <c r="G149" s="75"/>
      <c r="H149" s="75"/>
      <c r="I149" s="75"/>
      <c r="J149" s="84"/>
      <c r="K149" s="74"/>
    </row>
    <row r="150" spans="1:11" ht="21.75" customHeight="1">
      <c r="A150" s="73"/>
      <c r="B150" s="74"/>
      <c r="C150" s="73"/>
      <c r="D150" s="73"/>
      <c r="E150" s="75"/>
      <c r="F150" s="75"/>
      <c r="G150" s="75"/>
      <c r="H150" s="75"/>
      <c r="I150" s="75"/>
      <c r="J150" s="84"/>
      <c r="K150" s="74"/>
    </row>
    <row r="151" spans="1:11" ht="21.75" customHeight="1">
      <c r="A151" s="76"/>
      <c r="B151" s="76"/>
      <c r="C151" s="73"/>
      <c r="D151" s="73"/>
      <c r="E151" s="75"/>
      <c r="F151" s="75"/>
      <c r="G151" s="75"/>
      <c r="H151" s="75"/>
      <c r="I151" s="75"/>
      <c r="J151" s="84"/>
      <c r="K151" s="74"/>
    </row>
    <row r="152" spans="1:11" ht="27" customHeight="1">
      <c r="A152" s="73"/>
      <c r="B152" s="74"/>
      <c r="C152" s="73"/>
      <c r="D152" s="73"/>
      <c r="E152" s="75"/>
      <c r="F152" s="75"/>
      <c r="G152" s="75"/>
      <c r="H152" s="75"/>
      <c r="I152" s="75"/>
      <c r="J152" s="84"/>
      <c r="K152" s="74"/>
    </row>
    <row r="153" spans="1:11" ht="21.75" customHeight="1">
      <c r="A153" s="73"/>
      <c r="B153" s="74"/>
      <c r="C153" s="73"/>
      <c r="D153" s="85"/>
      <c r="E153" s="75"/>
      <c r="F153" s="75"/>
      <c r="G153" s="75"/>
      <c r="H153" s="75"/>
      <c r="I153" s="75"/>
      <c r="J153" s="84"/>
      <c r="K153" s="74"/>
    </row>
    <row r="154" spans="1:11" ht="21.75" customHeight="1">
      <c r="A154" s="73"/>
      <c r="B154" s="74"/>
      <c r="C154" s="73"/>
      <c r="D154" s="85"/>
      <c r="E154" s="75"/>
      <c r="F154" s="75"/>
      <c r="G154" s="75"/>
      <c r="H154" s="75"/>
      <c r="I154" s="75"/>
      <c r="J154" s="84"/>
      <c r="K154" s="74"/>
    </row>
    <row r="155" spans="1:11" ht="21.75" customHeight="1">
      <c r="A155" s="73"/>
      <c r="B155" s="74"/>
      <c r="C155" s="73"/>
      <c r="D155" s="85"/>
      <c r="E155" s="75"/>
      <c r="F155" s="75"/>
      <c r="G155" s="75"/>
      <c r="H155" s="75"/>
      <c r="I155" s="75"/>
      <c r="J155" s="84"/>
      <c r="K155" s="74"/>
    </row>
    <row r="156" spans="1:11" ht="21.75" customHeight="1">
      <c r="A156" s="73"/>
      <c r="B156" s="74"/>
      <c r="C156" s="73"/>
      <c r="D156" s="85"/>
      <c r="E156" s="75"/>
      <c r="F156" s="75"/>
      <c r="G156" s="75"/>
      <c r="H156" s="75"/>
      <c r="I156" s="75"/>
      <c r="J156" s="84"/>
      <c r="K156" s="74"/>
    </row>
    <row r="157" spans="1:11" ht="21.75" customHeight="1">
      <c r="A157" s="73"/>
      <c r="B157" s="74"/>
      <c r="C157" s="73"/>
      <c r="D157" s="85"/>
      <c r="E157" s="75"/>
      <c r="F157" s="75"/>
      <c r="G157" s="75"/>
      <c r="H157" s="75"/>
      <c r="I157" s="75"/>
      <c r="J157" s="84"/>
      <c r="K157" s="74"/>
    </row>
    <row r="158" spans="1:11" ht="21.75" customHeight="1">
      <c r="A158" s="73"/>
      <c r="B158" s="74"/>
      <c r="C158" s="73"/>
      <c r="D158" s="85"/>
      <c r="E158" s="75"/>
      <c r="F158" s="75"/>
      <c r="G158" s="75"/>
      <c r="H158" s="75"/>
      <c r="I158" s="75"/>
      <c r="J158" s="84"/>
      <c r="K158" s="74"/>
    </row>
    <row r="159" spans="1:11" ht="21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</row>
    <row r="160" spans="1:11" ht="21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</row>
  </sheetData>
  <sheetProtection/>
  <mergeCells count="29">
    <mergeCell ref="A1:K1"/>
    <mergeCell ref="A2:K2"/>
    <mergeCell ref="A3:K3"/>
    <mergeCell ref="A5:K5"/>
    <mergeCell ref="A12:K12"/>
    <mergeCell ref="A20:K20"/>
    <mergeCell ref="A28:K28"/>
    <mergeCell ref="A34:K34"/>
    <mergeCell ref="A40:K40"/>
    <mergeCell ref="A46:K46"/>
    <mergeCell ref="A53:K53"/>
    <mergeCell ref="A62:K62"/>
    <mergeCell ref="A67:K67"/>
    <mergeCell ref="A75:K75"/>
    <mergeCell ref="A80:K80"/>
    <mergeCell ref="A114:K114"/>
    <mergeCell ref="B115:K115"/>
    <mergeCell ref="B116:K116"/>
    <mergeCell ref="B117:K117"/>
    <mergeCell ref="B118:K118"/>
    <mergeCell ref="B119:K119"/>
    <mergeCell ref="B120:K120"/>
    <mergeCell ref="B121:K121"/>
    <mergeCell ref="B122:K122"/>
    <mergeCell ref="A125:B125"/>
    <mergeCell ref="A130:B130"/>
    <mergeCell ref="A140:B140"/>
    <mergeCell ref="A151:B151"/>
    <mergeCell ref="A115:A122"/>
  </mergeCells>
  <printOptions/>
  <pageMargins left="0.08" right="0.08" top="0.23999999999999996" bottom="0.23999999999999996" header="0.51" footer="0.16"/>
  <pageSetup horizontalDpi="360" verticalDpi="360" orientation="landscape" paperSize="9" scale="90"/>
  <headerFooter scaleWithDoc="0" alignWithMargins="0">
    <oddHeader>&amp;C第 &amp;P 页，共 &amp;N 页</oddHeader>
    <oddFooter>&amp;L&amp;"宋体,常规"工程量提供：&amp;C&amp;"宋体,常规"第&amp;"Arial,常规" &amp;P &amp;"宋体,常规"页，共&amp;"Arial,常规" &amp;N &amp;"宋体,常规"页&amp;R&amp;"宋体,常规"甲方认可签字：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K15" sqref="K15"/>
    </sheetView>
  </sheetViews>
  <sheetFormatPr defaultColWidth="9.140625" defaultRowHeight="12.75"/>
  <cols>
    <col min="1" max="1" width="5.00390625" style="0" customWidth="1"/>
    <col min="2" max="2" width="23.00390625" style="0" customWidth="1"/>
    <col min="3" max="3" width="7.140625" style="0" customWidth="1"/>
    <col min="4" max="4" width="6.7109375" style="0" customWidth="1"/>
    <col min="5" max="5" width="6.57421875" style="0" customWidth="1"/>
    <col min="6" max="6" width="7.57421875" style="0" customWidth="1"/>
    <col min="7" max="7" width="6.57421875" style="0" customWidth="1"/>
    <col min="8" max="8" width="7.57421875" style="0" customWidth="1"/>
    <col min="9" max="9" width="6.57421875" style="0" customWidth="1"/>
    <col min="10" max="10" width="10.8515625" style="0" bestFit="1" customWidth="1"/>
  </cols>
  <sheetData>
    <row r="1" spans="1:10" ht="12.75">
      <c r="A1" s="1" t="s">
        <v>38</v>
      </c>
      <c r="B1" s="1" t="s">
        <v>39</v>
      </c>
      <c r="C1" s="1" t="s">
        <v>40</v>
      </c>
      <c r="D1" s="2" t="s">
        <v>41</v>
      </c>
      <c r="E1" s="3" t="s">
        <v>42</v>
      </c>
      <c r="F1" s="3" t="s">
        <v>43</v>
      </c>
      <c r="G1" s="3" t="s">
        <v>44</v>
      </c>
      <c r="H1" s="3" t="s">
        <v>45</v>
      </c>
      <c r="I1" s="3" t="s">
        <v>46</v>
      </c>
      <c r="J1" s="9" t="s">
        <v>47</v>
      </c>
    </row>
    <row r="2" spans="1:10" ht="20.25">
      <c r="A2" s="4" t="s">
        <v>49</v>
      </c>
      <c r="B2" s="5"/>
      <c r="C2" s="5"/>
      <c r="D2" s="5"/>
      <c r="E2" s="5"/>
      <c r="F2" s="5"/>
      <c r="G2" s="5"/>
      <c r="H2" s="5"/>
      <c r="I2" s="5"/>
      <c r="J2" s="10"/>
    </row>
    <row r="3" spans="1:10" ht="12.75">
      <c r="A3" s="6">
        <v>1</v>
      </c>
      <c r="B3" s="7" t="s">
        <v>50</v>
      </c>
      <c r="C3" s="7" t="s">
        <v>51</v>
      </c>
      <c r="D3" s="6">
        <v>35</v>
      </c>
      <c r="E3" s="8">
        <v>0</v>
      </c>
      <c r="F3" s="8">
        <v>80</v>
      </c>
      <c r="G3" s="8">
        <v>0</v>
      </c>
      <c r="H3" s="8">
        <v>60</v>
      </c>
      <c r="I3" s="8">
        <v>0.2</v>
      </c>
      <c r="J3" s="11">
        <f aca="true" t="shared" si="0" ref="J3:J8">D3*(E3+F3+G3+H3+I3)</f>
        <v>4907</v>
      </c>
    </row>
    <row r="4" spans="1:10" ht="12.75">
      <c r="A4" s="6">
        <v>2</v>
      </c>
      <c r="B4" s="7" t="s">
        <v>53</v>
      </c>
      <c r="C4" s="7" t="s">
        <v>51</v>
      </c>
      <c r="D4" s="6">
        <v>35</v>
      </c>
      <c r="E4" s="8">
        <v>9</v>
      </c>
      <c r="F4" s="8">
        <v>0.805</v>
      </c>
      <c r="G4" s="8">
        <v>0</v>
      </c>
      <c r="H4" s="8">
        <v>8.5</v>
      </c>
      <c r="I4" s="8">
        <v>0.2</v>
      </c>
      <c r="J4" s="11">
        <f t="shared" si="0"/>
        <v>647.675</v>
      </c>
    </row>
    <row r="5" spans="1:10" ht="12.75">
      <c r="A5" s="6">
        <v>3</v>
      </c>
      <c r="B5" s="7" t="s">
        <v>55</v>
      </c>
      <c r="C5" s="7" t="s">
        <v>51</v>
      </c>
      <c r="D5" s="6">
        <v>35</v>
      </c>
      <c r="E5" s="8">
        <v>6</v>
      </c>
      <c r="F5" s="8">
        <v>1</v>
      </c>
      <c r="G5" s="8">
        <v>0</v>
      </c>
      <c r="H5" s="8">
        <v>5</v>
      </c>
      <c r="I5" s="8">
        <v>0.2</v>
      </c>
      <c r="J5" s="11">
        <f t="shared" si="0"/>
        <v>427</v>
      </c>
    </row>
    <row r="6" spans="1:10" ht="12.75">
      <c r="A6" s="6">
        <v>4</v>
      </c>
      <c r="B6" s="7" t="s">
        <v>57</v>
      </c>
      <c r="C6" s="7" t="s">
        <v>51</v>
      </c>
      <c r="D6" s="6">
        <v>110</v>
      </c>
      <c r="E6" s="8">
        <v>8</v>
      </c>
      <c r="F6" s="8">
        <v>0.805</v>
      </c>
      <c r="G6" s="8">
        <v>0</v>
      </c>
      <c r="H6" s="8">
        <v>8.5</v>
      </c>
      <c r="I6" s="8">
        <v>0.2</v>
      </c>
      <c r="J6" s="11">
        <f t="shared" si="0"/>
        <v>1925.55</v>
      </c>
    </row>
    <row r="7" spans="1:10" ht="12.75">
      <c r="A7" s="6">
        <v>5</v>
      </c>
      <c r="B7" s="7" t="s">
        <v>59</v>
      </c>
      <c r="C7" s="7" t="s">
        <v>51</v>
      </c>
      <c r="D7" s="6">
        <v>110</v>
      </c>
      <c r="E7" s="8">
        <v>0</v>
      </c>
      <c r="F7" s="8">
        <v>0.5</v>
      </c>
      <c r="G7" s="8">
        <v>0</v>
      </c>
      <c r="H7" s="8">
        <v>5</v>
      </c>
      <c r="I7" s="8">
        <v>0</v>
      </c>
      <c r="J7" s="11">
        <f t="shared" si="0"/>
        <v>605</v>
      </c>
    </row>
    <row r="8" spans="1:10" ht="12.75">
      <c r="A8" s="6">
        <v>6</v>
      </c>
      <c r="B8" s="7" t="s">
        <v>61</v>
      </c>
      <c r="C8" s="7" t="s">
        <v>51</v>
      </c>
      <c r="D8" s="6">
        <v>35</v>
      </c>
      <c r="E8" s="8">
        <v>0</v>
      </c>
      <c r="F8" s="8">
        <v>20</v>
      </c>
      <c r="G8" s="8">
        <v>0</v>
      </c>
      <c r="H8" s="8">
        <v>35</v>
      </c>
      <c r="I8" s="8">
        <v>0</v>
      </c>
      <c r="J8" s="11">
        <f t="shared" si="0"/>
        <v>1925</v>
      </c>
    </row>
  </sheetData>
  <sheetProtection/>
  <mergeCells count="1">
    <mergeCell ref="A2: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2012-12-13T04:56:45Z</cp:lastPrinted>
  <dcterms:created xsi:type="dcterms:W3CDTF">2006-07-11T06:17:52Z</dcterms:created>
  <dcterms:modified xsi:type="dcterms:W3CDTF">2020-03-27T01:21:31Z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