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00" activeTab="1"/>
  </bookViews>
  <sheets>
    <sheet name="分析表" sheetId="1" r:id="rId1"/>
    <sheet name="报价表" sheetId="2" r:id="rId2"/>
  </sheets>
  <definedNames>
    <definedName name="_xlnm.Print_Titles" localSheetId="1">'报价表'!$1:$3</definedName>
  </definedNames>
  <calcPr fullCalcOnLoad="1"/>
</workbook>
</file>

<file path=xl/sharedStrings.xml><?xml version="1.0" encoding="utf-8"?>
<sst xmlns="http://schemas.openxmlformats.org/spreadsheetml/2006/main" count="383" uniqueCount="204">
  <si>
    <t>测算套内为100平米基础装修毛利对比如下</t>
  </si>
  <si>
    <t>新定</t>
  </si>
  <si>
    <t>客户报价</t>
  </si>
  <si>
    <t>直接费</t>
  </si>
  <si>
    <r>
      <t>管理费</t>
    </r>
    <r>
      <rPr>
        <sz val="10"/>
        <rFont val="Arial"/>
        <family val="2"/>
      </rPr>
      <t>10%</t>
    </r>
  </si>
  <si>
    <r>
      <t>税费</t>
    </r>
    <r>
      <rPr>
        <sz val="10"/>
        <rFont val="Arial"/>
        <family val="2"/>
      </rPr>
      <t>3.45%</t>
    </r>
  </si>
  <si>
    <t>小计</t>
  </si>
  <si>
    <t>项目经理价</t>
  </si>
  <si>
    <r>
      <t>主材</t>
    </r>
    <r>
      <rPr>
        <sz val="10"/>
        <rFont val="Arial"/>
        <family val="2"/>
      </rPr>
      <t>+</t>
    </r>
    <r>
      <rPr>
        <sz val="10"/>
        <rFont val="宋体"/>
        <family val="0"/>
      </rPr>
      <t>辅材费</t>
    </r>
  </si>
  <si>
    <t>人工费</t>
  </si>
  <si>
    <r>
      <t>管理费</t>
    </r>
    <r>
      <rPr>
        <sz val="10"/>
        <rFont val="Arial"/>
        <family val="2"/>
      </rPr>
      <t>8%(</t>
    </r>
    <r>
      <rPr>
        <sz val="10"/>
        <rFont val="宋体"/>
        <family val="0"/>
      </rPr>
      <t>扣人工费的</t>
    </r>
    <r>
      <rPr>
        <sz val="10"/>
        <rFont val="Arial"/>
        <family val="2"/>
      </rPr>
      <t>10%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766)</t>
    </r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</si>
  <si>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2</t>
    </r>
  </si>
  <si>
    <t>在全额收齐的情况下毛利为：</t>
  </si>
  <si>
    <t>在管理费打五折时毛利为：</t>
  </si>
  <si>
    <t>在管理费打五折和税费都优惠时毛利为：</t>
  </si>
  <si>
    <t>在管理费和税费全优惠时毛利为：</t>
  </si>
  <si>
    <t>其中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</si>
  <si>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</si>
  <si>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客户报价全收如为36534:项目发包价为21728时</t>
  </si>
  <si>
    <t>客户报价在管理费打五折时如为34929:项目发包价为21728时</t>
  </si>
  <si>
    <t>客户报价在管理费打五折和税费都优惠时如为33711:项目发包价为21728时</t>
  </si>
  <si>
    <t>客户报价在管理费和税费全优惠时如为32106:项目发包价为21728时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</si>
  <si>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6</t>
    </r>
  </si>
  <si>
    <t>客户报价全收如为36534:项目发包价为23296时</t>
  </si>
  <si>
    <t>客户报价在管理费打五折时如为34929:项目发包价为23296时</t>
  </si>
  <si>
    <t>客户报价在管理费打五折和税费都优惠时如为33711:项目发包价为23296时</t>
  </si>
  <si>
    <t>客户报价在管理费和税费全优惠时如为32106:项目发包价为23296时</t>
  </si>
  <si>
    <t>一级</t>
  </si>
  <si>
    <r>
      <t>管理费</t>
    </r>
    <r>
      <rPr>
        <sz val="10"/>
        <rFont val="Arial"/>
        <family val="2"/>
      </rPr>
      <t>13%</t>
    </r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</si>
  <si>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1086)</t>
    </r>
  </si>
  <si>
    <r>
      <t>3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</si>
  <si>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在管理费优惠5%时毛利为：</t>
  </si>
  <si>
    <t>在管理费优惠5%和税费3.45%都优惠时毛利为：</t>
  </si>
  <si>
    <t>在管理费13%全优惠时毛利为：</t>
  </si>
  <si>
    <t>二级</t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</si>
  <si>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1164)</t>
    </r>
  </si>
  <si>
    <t>报价定额预算表</t>
  </si>
  <si>
    <t>80平米装修报价一览表（高档）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</si>
  <si>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</si>
  <si>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</si>
  <si>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</si>
  <si>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</si>
  <si>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</si>
  <si>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</si>
  <si>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</si>
  <si>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</si>
  <si>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</si>
  <si>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</si>
  <si>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</si>
  <si>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</si>
  <si>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石膏板吊顶</t>
  </si>
  <si>
    <t>平方米</t>
  </si>
  <si>
    <t>泰山石膏板面层，木龙骨,9.5mm石膏板</t>
  </si>
  <si>
    <t>顶面腻子</t>
  </si>
  <si>
    <t>披刮腻子(施乐福腻子)打磨三遍并打磨平整。</t>
  </si>
  <si>
    <t>顶面乳胶漆(多乐士家丽安净味)</t>
  </si>
  <si>
    <t>顶面乳胶漆(多乐士家丽安净味)（滚刷一底两遍，含宏漆01底漆）</t>
  </si>
  <si>
    <t>墙面腻子</t>
  </si>
  <si>
    <t>墙面刷基模</t>
  </si>
  <si>
    <t>人工费,基模在卖墙纸哪里买。</t>
  </si>
  <si>
    <t>门坎石安装</t>
  </si>
  <si>
    <t>块</t>
  </si>
  <si>
    <t>国标32.5#水泥砂浆及人工，</t>
  </si>
  <si>
    <t>电视墙造型</t>
  </si>
  <si>
    <t>项</t>
  </si>
  <si>
    <t>见图纸</t>
  </si>
  <si>
    <t>地面铺地砖600*600</t>
  </si>
  <si>
    <t>国标32.5#水泥砂浆及人工，采用干贴工艺 ，放样、切割、底面括水泥浆铺贴(不含地砖主材费；厚度3cm以上，另做垫层)</t>
  </si>
  <si>
    <t>主卧室工程</t>
  </si>
  <si>
    <t>墙面乳胶漆(多乐士家丽安净味)</t>
  </si>
  <si>
    <t>强化木地板地面找平</t>
  </si>
  <si>
    <t>综合价，厚度在3cm内不做调整</t>
  </si>
  <si>
    <t>客卧工程</t>
  </si>
  <si>
    <t>次卧工程</t>
  </si>
  <si>
    <t>外卫生间工程</t>
  </si>
  <si>
    <t>地面防漏处理</t>
  </si>
  <si>
    <t>水泥砂浆混合"劳亚尔"沙浆防水涂料刷三遍(找平另计)</t>
  </si>
  <si>
    <t>卫生间回填</t>
  </si>
  <si>
    <t>轻质砖渣或者建筑碎块回填(综合价)，厚度在6cm内不做调整,此价包含找平</t>
  </si>
  <si>
    <t>地面铺地砖300*300</t>
  </si>
  <si>
    <t>包上、下水管道</t>
  </si>
  <si>
    <t>根</t>
  </si>
  <si>
    <t>水泥砂浆或木工板包管柱</t>
  </si>
  <si>
    <t>墙面防水处理</t>
  </si>
  <si>
    <t>水泥砂浆混合"劳亚尔"沙浆防水涂料刷一遍,局部开槽处二遍(找平另计)。高度标准：厨房1200mm。  卫生间满刷。</t>
  </si>
  <si>
    <t>墙面铺墙面砖250*330</t>
  </si>
  <si>
    <t>国标32.5#水泥砂浆及人工，采用干贴工艺 ，放样、铺贴(不含墙面砖主材费；厚度3cm以上，另做垫层)</t>
  </si>
  <si>
    <t>内卫生间工程</t>
  </si>
  <si>
    <t>厨房工程</t>
  </si>
  <si>
    <t>水泥砂浆混合"劳亚尔"沙浆防水涂料刷三遍</t>
  </si>
  <si>
    <t>生活阳台工程</t>
  </si>
  <si>
    <t>披刮腻子(施乐福腻子)打磨三遍</t>
  </si>
  <si>
    <t>地面铺地砖</t>
  </si>
  <si>
    <t>水电工程(水部分)</t>
  </si>
  <si>
    <t>厨房水管铺设</t>
  </si>
  <si>
    <t>间</t>
  </si>
  <si>
    <t>金牛PPR冷热水管(20#)各一路,丝口连接,开槽、定位，按实铺管延长米计算</t>
  </si>
  <si>
    <t>卫生间水管铺设</t>
  </si>
  <si>
    <t>厨房煤气管及配件</t>
  </si>
  <si>
    <t>日丰管.不含气嘴，如超出12米另计费用。</t>
  </si>
  <si>
    <t>水电工程(强\弱电部分)</t>
  </si>
  <si>
    <t>弱电部分</t>
  </si>
  <si>
    <t>秋叶原弱电系列线材,安普网线，穿得亿PVC管铺设。</t>
  </si>
  <si>
    <t>强电部分</t>
  </si>
  <si>
    <t>鸽牌或泰山电线空调4mm,厨房4mm，插座2.5mm,灯线1.5mm</t>
  </si>
  <si>
    <t>电路人工费</t>
  </si>
  <si>
    <t>清工费（含穿PVC管铺设，开关及插座面板、灯具的安装人工费）</t>
  </si>
  <si>
    <t>修补门洞</t>
  </si>
  <si>
    <t>1、计算面积需按实际发生量计算。2、保证开洞周边的墙体不受破坏。3、按图纸位置施工。</t>
  </si>
  <si>
    <t>石工开槽费</t>
  </si>
  <si>
    <t>包括所有管线槽。（分体空调、换气扇孔洞另计65元/个--甲供，剪力墙*2）</t>
  </si>
  <si>
    <t>补线、管槽</t>
  </si>
  <si>
    <t>米</t>
  </si>
  <si>
    <t>水泥砂浆修补，按水电造价的2%折米计算</t>
  </si>
  <si>
    <t>得亿PVC线管</t>
  </si>
  <si>
    <t>得亿PVC(16#.20#)线管、三通、弯头、专用胶，（包含普通型线盒底盒）</t>
  </si>
  <si>
    <t>其它工程</t>
  </si>
  <si>
    <t>成品保护费</t>
  </si>
  <si>
    <t>专用地面成品保护膜遮盖。</t>
  </si>
  <si>
    <t>拆墙</t>
  </si>
  <si>
    <t>砌墙</t>
  </si>
  <si>
    <t>水泥河沙小红砖人工.</t>
  </si>
  <si>
    <t>(平层)吊平顶、涂料零时设施费</t>
  </si>
  <si>
    <t>净高在2.5～3.5米之间。</t>
  </si>
  <si>
    <t>材料搬运费</t>
  </si>
  <si>
    <t>只限于(材料采.电梯)搬运,不包含主材搬运。</t>
  </si>
  <si>
    <t>清洁费</t>
  </si>
  <si>
    <t>室内清洁.</t>
  </si>
  <si>
    <t>一</t>
  </si>
  <si>
    <t>元</t>
  </si>
  <si>
    <t>01+……</t>
  </si>
  <si>
    <t>主材预算</t>
  </si>
  <si>
    <t>客厅地砖</t>
  </si>
  <si>
    <t>800*800   600*600 罗马磁砖13.6</t>
  </si>
  <si>
    <t>厨房地砖</t>
  </si>
  <si>
    <t>300*300</t>
  </si>
  <si>
    <t>卫生间地砖</t>
  </si>
  <si>
    <t>厨房墙砖</t>
  </si>
  <si>
    <t>卫生间墙砖</t>
  </si>
  <si>
    <t>厨卫扣板</t>
  </si>
  <si>
    <t>300*300铝扣板</t>
  </si>
  <si>
    <t>套装门</t>
  </si>
  <si>
    <t>套</t>
  </si>
  <si>
    <t>美心套装门</t>
  </si>
  <si>
    <t>卫生间门</t>
  </si>
  <si>
    <t>钛铝合金门</t>
  </si>
  <si>
    <t>厨柜</t>
  </si>
  <si>
    <t>850</t>
  </si>
  <si>
    <t>欧克厨柜</t>
  </si>
  <si>
    <t>淋浴房</t>
  </si>
  <si>
    <t>个</t>
  </si>
  <si>
    <t>1000</t>
  </si>
  <si>
    <t>马桶</t>
  </si>
  <si>
    <t>699</t>
  </si>
  <si>
    <t>金牌</t>
  </si>
  <si>
    <t>洗面盆</t>
  </si>
  <si>
    <t>灯具</t>
  </si>
  <si>
    <t>3000</t>
  </si>
  <si>
    <t>开关面板</t>
  </si>
  <si>
    <t>西门子</t>
  </si>
  <si>
    <t>客厅墙纸</t>
  </si>
  <si>
    <t>1200</t>
  </si>
  <si>
    <t>华美无纺布墙纸  80元/卷 联系电话13594694752</t>
  </si>
  <si>
    <t>鞋柜</t>
  </si>
  <si>
    <t>800</t>
  </si>
  <si>
    <t>1.5广西金叶木工板,背板九厘板,波音软片饰面,不含柜门和五金</t>
  </si>
  <si>
    <t>次卧榻榻米</t>
  </si>
  <si>
    <t>500</t>
  </si>
  <si>
    <t>次卧衣柜</t>
  </si>
  <si>
    <t>主卧衣柜</t>
  </si>
  <si>
    <t>客卧衣柜</t>
  </si>
  <si>
    <t>餐桌</t>
  </si>
  <si>
    <t>1500</t>
  </si>
  <si>
    <t>沙发</t>
  </si>
  <si>
    <t>2800</t>
  </si>
  <si>
    <t>窗帘</t>
  </si>
  <si>
    <t>3500</t>
  </si>
  <si>
    <t>木地板</t>
  </si>
  <si>
    <t>85</t>
  </si>
  <si>
    <t>莱茵虎 升达等</t>
  </si>
  <si>
    <t>卧房衣柜</t>
  </si>
  <si>
    <t>450</t>
  </si>
  <si>
    <t>床</t>
  </si>
  <si>
    <t>张</t>
  </si>
  <si>
    <t>带床头柜</t>
  </si>
  <si>
    <t>厨房三件套</t>
  </si>
  <si>
    <t>热水器  烟机  灶  淘菜盆 老板  万和</t>
  </si>
  <si>
    <t>小五金</t>
  </si>
  <si>
    <t>地漏 晾衣杆 丝塔子 厨卫挂件</t>
  </si>
  <si>
    <t>挂画</t>
  </si>
  <si>
    <t>幅</t>
  </si>
  <si>
    <t>100</t>
  </si>
  <si>
    <t>客厅3幅,餐厅两副画</t>
  </si>
  <si>
    <t>软装</t>
  </si>
  <si>
    <t>小摆件 ，地毯</t>
  </si>
  <si>
    <t>主材价格</t>
  </si>
  <si>
    <t>二</t>
  </si>
  <si>
    <t>总价格</t>
  </si>
  <si>
    <t>提醒客户</t>
  </si>
  <si>
    <t>1、施工现场使用主材及数量应严格以本预算表为准。</t>
  </si>
  <si>
    <t>2、施工项目以本预算表为准，若项目有增减，经甲乙双方签字认同后方可施工，则造价相应增减。</t>
  </si>
  <si>
    <t>3、不含物管押金，除渣费等费用。</t>
  </si>
  <si>
    <t>4、预算内不包含家具、电器设备、装饰品等。</t>
  </si>
  <si>
    <t>5、如设计图纸与预算不相符时以预算为准。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</si>
</sst>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74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9"/>
      <color indexed="8"/>
      <name val="Arial"/>
      <family val="2"/>
    </font>
    <font>
      <sz val="7.5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b/>
      <sz val="10"/>
      <color indexed="8"/>
      <name val="宋体"/>
      <family val="0"/>
    </font>
    <font>
      <sz val="7.5"/>
      <color indexed="8"/>
      <name val="Arial"/>
      <family val="2"/>
    </font>
    <font>
      <b/>
      <sz val="10"/>
      <color indexed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7.5"/>
      <color indexed="53"/>
      <name val="Arial"/>
      <family val="2"/>
    </font>
    <font>
      <sz val="16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6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37"/>
      <name val="宋体"/>
      <family val="0"/>
    </font>
    <font>
      <sz val="11"/>
      <color indexed="58"/>
      <name val="宋体"/>
      <family val="0"/>
    </font>
    <font>
      <sz val="11"/>
      <color indexed="62"/>
      <name val="宋体"/>
      <family val="0"/>
    </font>
    <font>
      <sz val="11"/>
      <color indexed="13"/>
      <name val="宋体"/>
      <family val="0"/>
    </font>
    <font>
      <u val="single"/>
      <sz val="15"/>
      <color indexed="12"/>
      <name val="Arial"/>
      <family val="2"/>
    </font>
    <font>
      <b/>
      <sz val="11"/>
      <color indexed="54"/>
      <name val="宋体"/>
      <family val="0"/>
    </font>
    <font>
      <u val="single"/>
      <sz val="15"/>
      <color indexed="36"/>
      <name val="Arial"/>
      <family val="2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1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Arial"/>
      <family val="2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7.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51" fillId="0" borderId="0" applyFont="0" applyFill="0" applyBorder="0" applyAlignment="0" applyProtection="0"/>
    <xf numFmtId="0" fontId="55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5" fillId="9" borderId="0" applyNumberFormat="0" applyBorder="0" applyAlignment="0" applyProtection="0"/>
    <xf numFmtId="0" fontId="56" fillId="0" borderId="4" applyNumberFormat="0" applyFill="0" applyAlignment="0" applyProtection="0"/>
    <xf numFmtId="0" fontId="55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/>
    </xf>
    <xf numFmtId="0" fontId="70" fillId="35" borderId="9" xfId="0" applyFont="1" applyFill="1" applyBorder="1" applyAlignment="1">
      <alignment horizontal="center" vertical="center" wrapText="1"/>
    </xf>
    <xf numFmtId="177" fontId="70" fillId="35" borderId="9" xfId="0" applyNumberFormat="1" applyFont="1" applyFill="1" applyBorder="1" applyAlignment="1">
      <alignment horizontal="center" vertical="center" wrapText="1"/>
    </xf>
    <xf numFmtId="0" fontId="71" fillId="36" borderId="9" xfId="0" applyFont="1" applyFill="1" applyBorder="1" applyAlignment="1">
      <alignment horizontal="center" vertical="center" wrapText="1"/>
    </xf>
    <xf numFmtId="0" fontId="15" fillId="36" borderId="9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77" fontId="16" fillId="34" borderId="10" xfId="0" applyNumberFormat="1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left" vertical="center" wrapText="1"/>
    </xf>
    <xf numFmtId="0" fontId="17" fillId="34" borderId="9" xfId="0" applyFont="1" applyFill="1" applyBorder="1" applyAlignment="1">
      <alignment horizontal="center" vertical="center" wrapText="1"/>
    </xf>
    <xf numFmtId="177" fontId="17" fillId="34" borderId="9" xfId="0" applyNumberFormat="1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vertical="center" wrapText="1"/>
    </xf>
    <xf numFmtId="177" fontId="16" fillId="34" borderId="9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8" fillId="34" borderId="9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178" fontId="16" fillId="34" borderId="9" xfId="0" applyNumberFormat="1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horizontal="center" vertical="center" wrapText="1"/>
    </xf>
    <xf numFmtId="177" fontId="72" fillId="35" borderId="9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1" fillId="34" borderId="9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left" vertical="center" wrapText="1"/>
    </xf>
    <xf numFmtId="0" fontId="22" fillId="35" borderId="9" xfId="0" applyFont="1" applyFill="1" applyBorder="1" applyAlignment="1">
      <alignment horizontal="center" vertical="center" wrapText="1"/>
    </xf>
    <xf numFmtId="177" fontId="15" fillId="35" borderId="9" xfId="0" applyNumberFormat="1" applyFont="1" applyFill="1" applyBorder="1" applyAlignment="1">
      <alignment horizontal="center" vertical="center" wrapText="1"/>
    </xf>
    <xf numFmtId="179" fontId="15" fillId="35" borderId="9" xfId="0" applyNumberFormat="1" applyFont="1" applyFill="1" applyBorder="1" applyAlignment="1">
      <alignment horizontal="center" vertical="center" wrapText="1"/>
    </xf>
    <xf numFmtId="49" fontId="17" fillId="34" borderId="9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2" fillId="37" borderId="9" xfId="0" applyFont="1" applyFill="1" applyBorder="1" applyAlignment="1">
      <alignment horizontal="center" vertical="center"/>
    </xf>
    <xf numFmtId="0" fontId="23" fillId="37" borderId="9" xfId="0" applyFont="1" applyFill="1" applyBorder="1" applyAlignment="1">
      <alignment horizontal="center" vertical="center"/>
    </xf>
    <xf numFmtId="0" fontId="24" fillId="38" borderId="9" xfId="0" applyFont="1" applyFill="1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 wrapText="1"/>
    </xf>
    <xf numFmtId="0" fontId="0" fillId="38" borderId="9" xfId="0" applyFill="1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77" fontId="21" fillId="39" borderId="9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37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left" vertical="center" wrapText="1"/>
    </xf>
    <xf numFmtId="10" fontId="0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10" fontId="30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7" fontId="26" fillId="0" borderId="0" xfId="0" applyNumberFormat="1" applyFont="1" applyAlignment="1">
      <alignment horizontal="center" vertical="center" wrapText="1"/>
    </xf>
    <xf numFmtId="177" fontId="31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32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80pingmi" TargetMode="External" /><Relationship Id="rId3" Type="http://schemas.openxmlformats.org/officeDocument/2006/relationships/hyperlink" Target="http://www.zx123.cn/zb/?utm_source=zx123&amp;utm_medium=downloadsheet&amp;utm_content=fbzbshengqing3pk&amp;utm_wenzhang=80pingm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19050</xdr:colOff>
      <xdr:row>1</xdr:row>
      <xdr:rowOff>28575</xdr:rowOff>
    </xdr:to>
    <xdr:pic>
      <xdr:nvPicPr>
        <xdr:cNvPr id="1" name="Picture 3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553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K2" sqref="K2"/>
    </sheetView>
  </sheetViews>
  <sheetFormatPr defaultColWidth="9.140625" defaultRowHeight="21.75" customHeight="1"/>
  <cols>
    <col min="1" max="1" width="4.421875" style="11" customWidth="1"/>
    <col min="2" max="2" width="6.00390625" style="11" customWidth="1"/>
    <col min="3" max="3" width="15.28125" style="12" customWidth="1"/>
    <col min="4" max="4" width="12.140625" style="12" customWidth="1"/>
    <col min="5" max="5" width="17.8515625" style="12" customWidth="1"/>
    <col min="6" max="6" width="9.57421875" style="12" customWidth="1"/>
    <col min="7" max="7" width="24.28125" style="12" customWidth="1"/>
    <col min="8" max="8" width="12.28125" style="69" customWidth="1"/>
    <col min="9" max="9" width="21.421875" style="69" customWidth="1"/>
    <col min="10" max="11" width="9.57421875" style="69" customWidth="1"/>
    <col min="12" max="13" width="9.57421875" style="14" customWidth="1"/>
    <col min="14" max="14" width="9.57421875" style="70" customWidth="1"/>
    <col min="15" max="15" width="43.00390625" style="11" customWidth="1"/>
    <col min="16" max="19" width="6.28125" style="14" customWidth="1"/>
    <col min="20" max="21" width="11.421875" style="70" customWidth="1"/>
    <col min="22" max="16384" width="9.140625" style="11" customWidth="1"/>
  </cols>
  <sheetData>
    <row r="1" spans="1:21" s="68" customFormat="1" ht="41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87"/>
      <c r="M1" s="87"/>
      <c r="N1" s="88"/>
      <c r="P1" s="87"/>
      <c r="Q1" s="87"/>
      <c r="R1" s="87"/>
      <c r="S1" s="87"/>
      <c r="T1" s="88"/>
      <c r="U1" s="88"/>
    </row>
    <row r="2" spans="1:21" s="5" customFormat="1" ht="32.25" customHeight="1">
      <c r="A2" s="72" t="s">
        <v>1</v>
      </c>
      <c r="B2" s="72">
        <v>1</v>
      </c>
      <c r="C2" s="73" t="s">
        <v>2</v>
      </c>
      <c r="D2" s="73" t="s">
        <v>3</v>
      </c>
      <c r="E2" s="74">
        <v>32106</v>
      </c>
      <c r="F2" s="73" t="s">
        <v>4</v>
      </c>
      <c r="G2" s="74">
        <v>3210</v>
      </c>
      <c r="H2" s="75" t="s">
        <v>5</v>
      </c>
      <c r="I2" s="74">
        <v>1218</v>
      </c>
      <c r="J2" s="75" t="s">
        <v>6</v>
      </c>
      <c r="K2" s="74">
        <f>E2+G2+I2</f>
        <v>36534</v>
      </c>
      <c r="L2" s="89"/>
      <c r="M2" s="89"/>
      <c r="N2" s="90"/>
      <c r="P2" s="89"/>
      <c r="Q2" s="89"/>
      <c r="R2" s="89"/>
      <c r="S2" s="89"/>
      <c r="T2" s="90"/>
      <c r="U2" s="90"/>
    </row>
    <row r="3" spans="1:21" s="5" customFormat="1" ht="32.25" customHeight="1">
      <c r="A3" s="76"/>
      <c r="B3" s="76">
        <v>2</v>
      </c>
      <c r="C3" s="73" t="s">
        <v>7</v>
      </c>
      <c r="D3" s="73" t="s">
        <v>8</v>
      </c>
      <c r="E3" s="77">
        <v>11662</v>
      </c>
      <c r="F3" s="73" t="s">
        <v>9</v>
      </c>
      <c r="G3" s="77">
        <v>7665</v>
      </c>
      <c r="H3" s="75" t="s">
        <v>10</v>
      </c>
      <c r="I3" s="74">
        <v>1546</v>
      </c>
      <c r="J3" s="75" t="s">
        <v>6</v>
      </c>
      <c r="K3" s="74">
        <f>E3+G3+I3</f>
        <v>20873</v>
      </c>
      <c r="L3" s="89"/>
      <c r="M3" s="89"/>
      <c r="N3" s="90"/>
      <c r="P3" s="89"/>
      <c r="Q3" s="89"/>
      <c r="R3" s="89"/>
      <c r="S3" s="89"/>
      <c r="T3" s="90"/>
      <c r="U3" s="90"/>
    </row>
    <row r="4" spans="1:21" s="5" customFormat="1" ht="21.7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91"/>
      <c r="L4" s="89"/>
      <c r="M4" s="89"/>
      <c r="N4" s="90"/>
      <c r="P4" s="89"/>
      <c r="Q4" s="89"/>
      <c r="R4" s="89"/>
      <c r="S4" s="89"/>
      <c r="T4" s="90"/>
      <c r="U4" s="90"/>
    </row>
    <row r="5" spans="1:21" s="5" customFormat="1" ht="33" customHeight="1">
      <c r="A5" s="76"/>
      <c r="B5" s="80" t="s">
        <v>11</v>
      </c>
      <c r="C5" s="73" t="s">
        <v>12</v>
      </c>
      <c r="D5" s="81">
        <f>(K2-K3)/K2</f>
        <v>0.4286691848688893</v>
      </c>
      <c r="E5" s="73" t="s">
        <v>13</v>
      </c>
      <c r="F5" s="82">
        <v>0.402</v>
      </c>
      <c r="G5" s="83" t="s">
        <v>14</v>
      </c>
      <c r="H5" s="84">
        <v>0.38</v>
      </c>
      <c r="I5" s="73" t="s">
        <v>15</v>
      </c>
      <c r="J5" s="82">
        <v>0.349</v>
      </c>
      <c r="K5" s="74"/>
      <c r="L5" s="89"/>
      <c r="M5" s="89"/>
      <c r="N5" s="90"/>
      <c r="P5" s="89"/>
      <c r="Q5" s="89"/>
      <c r="R5" s="89"/>
      <c r="S5" s="89"/>
      <c r="T5" s="90"/>
      <c r="U5" s="90"/>
    </row>
    <row r="6" spans="1:21" s="5" customFormat="1" ht="46.5" customHeight="1">
      <c r="A6" s="72" t="s">
        <v>16</v>
      </c>
      <c r="B6" s="80" t="s">
        <v>17</v>
      </c>
      <c r="C6" s="73" t="s">
        <v>18</v>
      </c>
      <c r="D6" s="81">
        <v>0.405</v>
      </c>
      <c r="E6" s="73" t="s">
        <v>19</v>
      </c>
      <c r="F6" s="82">
        <v>0.3779</v>
      </c>
      <c r="G6" s="83" t="s">
        <v>20</v>
      </c>
      <c r="H6" s="84">
        <v>0.3554</v>
      </c>
      <c r="I6" s="73" t="s">
        <v>21</v>
      </c>
      <c r="J6" s="82">
        <v>0.3232</v>
      </c>
      <c r="K6" s="74"/>
      <c r="L6" s="89"/>
      <c r="M6" s="89"/>
      <c r="N6" s="90"/>
      <c r="P6" s="89"/>
      <c r="Q6" s="89"/>
      <c r="R6" s="89"/>
      <c r="S6" s="89"/>
      <c r="T6" s="90"/>
      <c r="U6" s="90"/>
    </row>
    <row r="7" spans="1:21" s="5" customFormat="1" ht="46.5" customHeight="1">
      <c r="A7" s="72" t="s">
        <v>16</v>
      </c>
      <c r="B7" s="80" t="s">
        <v>22</v>
      </c>
      <c r="C7" s="73" t="s">
        <v>23</v>
      </c>
      <c r="D7" s="81">
        <v>0.3623</v>
      </c>
      <c r="E7" s="73" t="s">
        <v>24</v>
      </c>
      <c r="F7" s="82">
        <v>0.333</v>
      </c>
      <c r="G7" s="83" t="s">
        <v>25</v>
      </c>
      <c r="H7" s="84">
        <v>0.3089</v>
      </c>
      <c r="I7" s="73" t="s">
        <v>26</v>
      </c>
      <c r="J7" s="82">
        <v>0.2744</v>
      </c>
      <c r="K7" s="74"/>
      <c r="L7" s="89"/>
      <c r="M7" s="89"/>
      <c r="N7" s="90"/>
      <c r="P7" s="89"/>
      <c r="Q7" s="89"/>
      <c r="R7" s="89"/>
      <c r="S7" s="89"/>
      <c r="T7" s="90"/>
      <c r="U7" s="90"/>
    </row>
    <row r="8" spans="1:21" s="5" customFormat="1" ht="21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91"/>
      <c r="L8" s="89"/>
      <c r="M8" s="89"/>
      <c r="N8" s="90"/>
      <c r="P8" s="89"/>
      <c r="Q8" s="89"/>
      <c r="R8" s="89"/>
      <c r="S8" s="89"/>
      <c r="T8" s="90"/>
      <c r="U8" s="90"/>
    </row>
    <row r="9" spans="1:21" s="5" customFormat="1" ht="32.25" customHeight="1">
      <c r="A9" s="72" t="s">
        <v>27</v>
      </c>
      <c r="B9" s="72">
        <v>3</v>
      </c>
      <c r="C9" s="73" t="s">
        <v>2</v>
      </c>
      <c r="D9" s="73" t="s">
        <v>3</v>
      </c>
      <c r="E9" s="74">
        <v>30492</v>
      </c>
      <c r="F9" s="73" t="s">
        <v>28</v>
      </c>
      <c r="G9" s="74">
        <v>3964</v>
      </c>
      <c r="H9" s="75" t="s">
        <v>5</v>
      </c>
      <c r="I9" s="74">
        <v>1188</v>
      </c>
      <c r="J9" s="75" t="s">
        <v>6</v>
      </c>
      <c r="K9" s="74">
        <f>E9+G9+I9</f>
        <v>35644</v>
      </c>
      <c r="L9" s="89"/>
      <c r="M9" s="89"/>
      <c r="N9" s="90"/>
      <c r="P9" s="89"/>
      <c r="Q9" s="89"/>
      <c r="R9" s="89"/>
      <c r="S9" s="89"/>
      <c r="T9" s="90"/>
      <c r="U9" s="90"/>
    </row>
    <row r="10" spans="1:21" s="5" customFormat="1" ht="32.25" customHeight="1">
      <c r="A10" s="76"/>
      <c r="B10" s="76">
        <v>4</v>
      </c>
      <c r="C10" s="73" t="s">
        <v>7</v>
      </c>
      <c r="D10" s="73" t="s">
        <v>8</v>
      </c>
      <c r="E10" s="77">
        <v>12000</v>
      </c>
      <c r="F10" s="73" t="s">
        <v>9</v>
      </c>
      <c r="G10" s="77">
        <v>7400</v>
      </c>
      <c r="H10" s="75" t="s">
        <v>29</v>
      </c>
      <c r="I10" s="74">
        <v>2328</v>
      </c>
      <c r="J10" s="75" t="s">
        <v>6</v>
      </c>
      <c r="K10" s="74">
        <f>E10+G10+I10</f>
        <v>21728</v>
      </c>
      <c r="L10" s="89"/>
      <c r="M10" s="89"/>
      <c r="N10" s="90"/>
      <c r="P10" s="89"/>
      <c r="Q10" s="89"/>
      <c r="R10" s="89"/>
      <c r="S10" s="89"/>
      <c r="T10" s="90"/>
      <c r="U10" s="90"/>
    </row>
    <row r="11" spans="1:21" s="5" customFormat="1" ht="33" customHeight="1">
      <c r="A11" s="76"/>
      <c r="B11" s="80" t="s">
        <v>30</v>
      </c>
      <c r="C11" s="73" t="s">
        <v>12</v>
      </c>
      <c r="D11" s="81">
        <f>(K9-K10)/K9</f>
        <v>0.3904163393558523</v>
      </c>
      <c r="E11" s="83" t="s">
        <v>31</v>
      </c>
      <c r="F11" s="84">
        <v>0.3621</v>
      </c>
      <c r="G11" s="73" t="s">
        <v>32</v>
      </c>
      <c r="H11" s="82">
        <v>0.34</v>
      </c>
      <c r="I11" s="73" t="s">
        <v>33</v>
      </c>
      <c r="J11" s="82">
        <v>0.311</v>
      </c>
      <c r="K11" s="74"/>
      <c r="L11" s="89"/>
      <c r="M11" s="89"/>
      <c r="N11" s="90"/>
      <c r="P11" s="89"/>
      <c r="Q11" s="89"/>
      <c r="R11" s="89"/>
      <c r="S11" s="89"/>
      <c r="T11" s="90"/>
      <c r="U11" s="90"/>
    </row>
    <row r="12" spans="1:21" s="5" customFormat="1" ht="21.7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91"/>
      <c r="L12" s="89"/>
      <c r="M12" s="89"/>
      <c r="N12" s="90"/>
      <c r="P12" s="89"/>
      <c r="Q12" s="89"/>
      <c r="R12" s="89"/>
      <c r="S12" s="89"/>
      <c r="T12" s="90"/>
      <c r="U12" s="90"/>
    </row>
    <row r="13" spans="1:21" s="5" customFormat="1" ht="32.25" customHeight="1">
      <c r="A13" s="72" t="s">
        <v>34</v>
      </c>
      <c r="B13" s="72">
        <v>5</v>
      </c>
      <c r="C13" s="73" t="s">
        <v>2</v>
      </c>
      <c r="D13" s="73" t="s">
        <v>3</v>
      </c>
      <c r="E13" s="74">
        <v>34668</v>
      </c>
      <c r="F13" s="73" t="s">
        <v>28</v>
      </c>
      <c r="G13" s="74">
        <v>4507</v>
      </c>
      <c r="H13" s="75" t="s">
        <v>5</v>
      </c>
      <c r="I13" s="74">
        <v>1351</v>
      </c>
      <c r="J13" s="75" t="s">
        <v>6</v>
      </c>
      <c r="K13" s="74">
        <f>E13+G13+I13</f>
        <v>40526</v>
      </c>
      <c r="L13" s="89"/>
      <c r="M13" s="89"/>
      <c r="N13" s="90"/>
      <c r="P13" s="89"/>
      <c r="Q13" s="89"/>
      <c r="R13" s="89"/>
      <c r="S13" s="89"/>
      <c r="T13" s="90"/>
      <c r="U13" s="90"/>
    </row>
    <row r="14" spans="1:21" s="5" customFormat="1" ht="32.25" customHeight="1">
      <c r="A14" s="76"/>
      <c r="B14" s="76">
        <v>6</v>
      </c>
      <c r="C14" s="73" t="s">
        <v>7</v>
      </c>
      <c r="D14" s="73" t="s">
        <v>8</v>
      </c>
      <c r="E14" s="77">
        <v>12600</v>
      </c>
      <c r="F14" s="73" t="s">
        <v>9</v>
      </c>
      <c r="G14" s="77">
        <v>8200</v>
      </c>
      <c r="H14" s="75" t="s">
        <v>35</v>
      </c>
      <c r="I14" s="74">
        <v>2496</v>
      </c>
      <c r="J14" s="75" t="s">
        <v>6</v>
      </c>
      <c r="K14" s="74">
        <f>E14+G14+I14</f>
        <v>23296</v>
      </c>
      <c r="L14" s="89"/>
      <c r="M14" s="89"/>
      <c r="N14" s="90"/>
      <c r="P14" s="89"/>
      <c r="Q14" s="89"/>
      <c r="R14" s="89"/>
      <c r="S14" s="89"/>
      <c r="T14" s="90"/>
      <c r="U14" s="90"/>
    </row>
    <row r="15" spans="1:21" s="5" customFormat="1" ht="33" customHeight="1">
      <c r="A15" s="76"/>
      <c r="B15" s="80" t="s">
        <v>30</v>
      </c>
      <c r="C15" s="73" t="s">
        <v>12</v>
      </c>
      <c r="D15" s="81">
        <f>(K13-K14)/K13</f>
        <v>0.42515915708434093</v>
      </c>
      <c r="E15" s="83" t="s">
        <v>31</v>
      </c>
      <c r="F15" s="84">
        <v>0.398</v>
      </c>
      <c r="G15" s="73" t="s">
        <v>32</v>
      </c>
      <c r="H15" s="82">
        <v>0.378</v>
      </c>
      <c r="I15" s="73" t="s">
        <v>33</v>
      </c>
      <c r="J15" s="82">
        <v>0.35</v>
      </c>
      <c r="K15" s="74"/>
      <c r="L15" s="89"/>
      <c r="M15" s="89"/>
      <c r="N15" s="90"/>
      <c r="P15" s="89"/>
      <c r="Q15" s="89"/>
      <c r="R15" s="89"/>
      <c r="S15" s="89"/>
      <c r="T15" s="90"/>
      <c r="U15" s="90"/>
    </row>
    <row r="16" spans="3:21" s="5" customFormat="1" ht="21.75" customHeight="1">
      <c r="C16" s="85"/>
      <c r="D16" s="85"/>
      <c r="E16" s="85"/>
      <c r="F16" s="85"/>
      <c r="G16" s="85"/>
      <c r="H16" s="86"/>
      <c r="I16" s="86"/>
      <c r="J16" s="86"/>
      <c r="K16" s="86"/>
      <c r="L16" s="89"/>
      <c r="M16" s="89"/>
      <c r="N16" s="90"/>
      <c r="P16" s="89"/>
      <c r="Q16" s="89"/>
      <c r="R16" s="89"/>
      <c r="S16" s="89"/>
      <c r="T16" s="90"/>
      <c r="U16" s="90"/>
    </row>
    <row r="17" spans="3:21" s="5" customFormat="1" ht="21.75" customHeight="1">
      <c r="C17" s="85"/>
      <c r="D17" s="85"/>
      <c r="E17" s="85"/>
      <c r="F17" s="85"/>
      <c r="G17" s="85"/>
      <c r="H17" s="86"/>
      <c r="I17" s="86"/>
      <c r="J17" s="86"/>
      <c r="K17" s="86"/>
      <c r="L17" s="89"/>
      <c r="M17" s="89"/>
      <c r="N17" s="90"/>
      <c r="P17" s="89"/>
      <c r="Q17" s="89"/>
      <c r="R17" s="89"/>
      <c r="S17" s="89"/>
      <c r="T17" s="90"/>
      <c r="U17" s="90"/>
    </row>
    <row r="18" spans="3:21" s="5" customFormat="1" ht="21.75" customHeight="1">
      <c r="C18" s="85"/>
      <c r="D18" s="85"/>
      <c r="E18" s="85"/>
      <c r="F18" s="85"/>
      <c r="G18" s="85"/>
      <c r="H18" s="86"/>
      <c r="I18" s="86"/>
      <c r="J18" s="86"/>
      <c r="K18" s="86"/>
      <c r="L18" s="89"/>
      <c r="M18" s="89"/>
      <c r="N18" s="90"/>
      <c r="P18" s="89"/>
      <c r="Q18" s="89"/>
      <c r="R18" s="89"/>
      <c r="S18" s="89"/>
      <c r="T18" s="90"/>
      <c r="U18" s="90"/>
    </row>
    <row r="19" spans="3:21" s="5" customFormat="1" ht="21.75" customHeight="1">
      <c r="C19" s="85"/>
      <c r="D19" s="85"/>
      <c r="E19" s="85"/>
      <c r="F19" s="85"/>
      <c r="G19" s="85"/>
      <c r="H19" s="86"/>
      <c r="I19" s="86"/>
      <c r="J19" s="86"/>
      <c r="K19" s="86"/>
      <c r="L19" s="89"/>
      <c r="M19" s="89"/>
      <c r="N19" s="90"/>
      <c r="P19" s="89"/>
      <c r="Q19" s="89"/>
      <c r="R19" s="89"/>
      <c r="S19" s="89"/>
      <c r="T19" s="90"/>
      <c r="U19" s="90"/>
    </row>
    <row r="20" spans="3:21" s="5" customFormat="1" ht="21.75" customHeight="1">
      <c r="C20" s="85"/>
      <c r="D20" s="85"/>
      <c r="E20" s="85"/>
      <c r="F20" s="85"/>
      <c r="G20" s="85"/>
      <c r="H20" s="86"/>
      <c r="I20" s="86"/>
      <c r="J20" s="86"/>
      <c r="K20" s="86"/>
      <c r="L20" s="89"/>
      <c r="M20" s="89"/>
      <c r="N20" s="90"/>
      <c r="P20" s="89"/>
      <c r="Q20" s="89"/>
      <c r="R20" s="89"/>
      <c r="S20" s="89"/>
      <c r="T20" s="90"/>
      <c r="U20" s="90"/>
    </row>
    <row r="21" spans="3:21" s="5" customFormat="1" ht="21.75" customHeight="1">
      <c r="C21" s="85"/>
      <c r="D21" s="85"/>
      <c r="E21" s="85"/>
      <c r="F21" s="85"/>
      <c r="G21" s="85"/>
      <c r="H21" s="86"/>
      <c r="I21" s="86"/>
      <c r="J21" s="86"/>
      <c r="K21" s="86"/>
      <c r="L21" s="89"/>
      <c r="M21" s="89"/>
      <c r="N21" s="90"/>
      <c r="P21" s="89"/>
      <c r="Q21" s="89"/>
      <c r="R21" s="89"/>
      <c r="S21" s="89"/>
      <c r="T21" s="90"/>
      <c r="U21" s="90"/>
    </row>
    <row r="22" spans="3:21" s="5" customFormat="1" ht="21.75" customHeight="1">
      <c r="C22" s="85"/>
      <c r="D22" s="85"/>
      <c r="E22" s="85"/>
      <c r="F22" s="85"/>
      <c r="G22" s="85"/>
      <c r="H22" s="86"/>
      <c r="I22" s="86"/>
      <c r="J22" s="86"/>
      <c r="K22" s="86"/>
      <c r="L22" s="89"/>
      <c r="M22" s="89"/>
      <c r="N22" s="90"/>
      <c r="P22" s="89"/>
      <c r="Q22" s="89"/>
      <c r="R22" s="89"/>
      <c r="S22" s="89"/>
      <c r="T22" s="90"/>
      <c r="U22" s="90"/>
    </row>
    <row r="23" spans="3:21" s="5" customFormat="1" ht="21.75" customHeight="1">
      <c r="C23" s="85"/>
      <c r="D23" s="85"/>
      <c r="E23" s="85"/>
      <c r="F23" s="85"/>
      <c r="G23" s="85"/>
      <c r="H23" s="86"/>
      <c r="I23" s="86"/>
      <c r="J23" s="86"/>
      <c r="K23" s="86"/>
      <c r="L23" s="89"/>
      <c r="M23" s="89"/>
      <c r="N23" s="90"/>
      <c r="P23" s="89"/>
      <c r="Q23" s="89"/>
      <c r="R23" s="89"/>
      <c r="S23" s="89"/>
      <c r="T23" s="90"/>
      <c r="U23" s="90"/>
    </row>
    <row r="24" spans="3:21" s="5" customFormat="1" ht="21.75" customHeight="1">
      <c r="C24" s="85"/>
      <c r="D24" s="85"/>
      <c r="E24" s="85"/>
      <c r="F24" s="85"/>
      <c r="G24" s="85"/>
      <c r="H24" s="86"/>
      <c r="I24" s="86"/>
      <c r="J24" s="86"/>
      <c r="K24" s="86"/>
      <c r="L24" s="89"/>
      <c r="M24" s="89"/>
      <c r="N24" s="90"/>
      <c r="P24" s="89"/>
      <c r="Q24" s="89"/>
      <c r="R24" s="89"/>
      <c r="S24" s="89"/>
      <c r="T24" s="90"/>
      <c r="U24" s="90"/>
    </row>
    <row r="25" spans="3:21" s="5" customFormat="1" ht="21.75" customHeight="1">
      <c r="C25" s="85"/>
      <c r="D25" s="85"/>
      <c r="E25" s="85"/>
      <c r="F25" s="85"/>
      <c r="G25" s="85"/>
      <c r="H25" s="86"/>
      <c r="I25" s="86"/>
      <c r="J25" s="86"/>
      <c r="K25" s="86"/>
      <c r="L25" s="89"/>
      <c r="M25" s="89"/>
      <c r="N25" s="90"/>
      <c r="P25" s="89"/>
      <c r="Q25" s="89"/>
      <c r="R25" s="89"/>
      <c r="S25" s="89"/>
      <c r="T25" s="90"/>
      <c r="U25" s="90"/>
    </row>
  </sheetData>
  <sheetProtection/>
  <mergeCells count="4">
    <mergeCell ref="A1:K1"/>
    <mergeCell ref="A4:K4"/>
    <mergeCell ref="A8:K8"/>
    <mergeCell ref="A12:K12"/>
  </mergeCells>
  <printOptions/>
  <pageMargins left="0.4" right="0.16" top="0.47" bottom="0.31" header="0.51" footer="0.16"/>
  <pageSetup horizontalDpi="600" verticalDpi="600" orientation="landscape" paperSize="9"/>
  <headerFooter scaleWithDoc="0" alignWithMargins="0">
    <oddHeader>&amp;C第 &amp;P 页，共 &amp;N 页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7"/>
  <sheetViews>
    <sheetView tabSelected="1" workbookViewId="0" topLeftCell="A1">
      <pane ySplit="3" topLeftCell="A4" activePane="bottomLeft" state="frozen"/>
      <selection pane="bottomLeft" activeCell="A13" sqref="A13:K13"/>
    </sheetView>
  </sheetViews>
  <sheetFormatPr defaultColWidth="9.140625" defaultRowHeight="21.75" customHeight="1"/>
  <cols>
    <col min="1" max="1" width="4.421875" style="11" customWidth="1"/>
    <col min="2" max="2" width="27.421875" style="12" customWidth="1"/>
    <col min="3" max="3" width="5.28125" style="11" customWidth="1"/>
    <col min="4" max="4" width="6.28125" style="13" customWidth="1"/>
    <col min="5" max="5" width="9.421875" style="14" customWidth="1"/>
    <col min="6" max="7" width="8.140625" style="14" customWidth="1"/>
    <col min="8" max="8" width="10.00390625" style="14" customWidth="1"/>
    <col min="9" max="9" width="8.140625" style="14" customWidth="1"/>
    <col min="10" max="10" width="16.28125" style="15" customWidth="1"/>
    <col min="11" max="11" width="54.57421875" style="12" customWidth="1"/>
    <col min="12" max="12" width="12.7109375" style="11" bestFit="1" customWidth="1"/>
    <col min="13" max="13" width="11.421875" style="11" bestFit="1" customWidth="1"/>
    <col min="14" max="16384" width="9.140625" style="11" customWidth="1"/>
  </cols>
  <sheetData>
    <row r="1" spans="1:11" s="1" customFormat="1" ht="75.7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4.75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3" customFormat="1" ht="13.5" customHeight="1">
      <c r="A3" s="18" t="s">
        <v>38</v>
      </c>
      <c r="B3" s="18" t="s">
        <v>39</v>
      </c>
      <c r="C3" s="18" t="s">
        <v>40</v>
      </c>
      <c r="D3" s="18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40" t="s">
        <v>47</v>
      </c>
      <c r="K3" s="18" t="s">
        <v>48</v>
      </c>
      <c r="L3" s="41"/>
    </row>
    <row r="4" spans="1:13" s="4" customFormat="1" ht="24.75" customHeight="1">
      <c r="A4" s="20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M4" s="11"/>
    </row>
    <row r="5" spans="1:11" s="5" customFormat="1" ht="13.5" customHeight="1">
      <c r="A5" s="22">
        <v>1</v>
      </c>
      <c r="B5" s="23" t="s">
        <v>50</v>
      </c>
      <c r="C5" s="22" t="s">
        <v>51</v>
      </c>
      <c r="D5" s="22">
        <v>20</v>
      </c>
      <c r="E5" s="24">
        <v>80</v>
      </c>
      <c r="F5" s="24">
        <v>0</v>
      </c>
      <c r="G5" s="24">
        <v>2.2</v>
      </c>
      <c r="H5" s="24">
        <v>50</v>
      </c>
      <c r="I5" s="24">
        <v>4.2</v>
      </c>
      <c r="J5" s="42">
        <f aca="true" t="shared" si="0" ref="J5:J12">D5*(E5+F5+G5+H5+I5)</f>
        <v>2727.9999999999995</v>
      </c>
      <c r="K5" s="23" t="s">
        <v>52</v>
      </c>
    </row>
    <row r="6" spans="1:11" s="5" customFormat="1" ht="13.5" customHeight="1">
      <c r="A6" s="25">
        <v>2</v>
      </c>
      <c r="B6" s="26" t="s">
        <v>53</v>
      </c>
      <c r="C6" s="27" t="s">
        <v>51</v>
      </c>
      <c r="D6" s="25">
        <v>30.3</v>
      </c>
      <c r="E6" s="28">
        <v>15</v>
      </c>
      <c r="F6" s="28">
        <v>0.805</v>
      </c>
      <c r="G6" s="28">
        <v>0</v>
      </c>
      <c r="H6" s="28">
        <v>8.5</v>
      </c>
      <c r="I6" s="28">
        <v>0.2</v>
      </c>
      <c r="J6" s="43">
        <f t="shared" si="0"/>
        <v>742.5015</v>
      </c>
      <c r="K6" s="26" t="s">
        <v>54</v>
      </c>
    </row>
    <row r="7" spans="1:11" ht="13.5" customHeight="1">
      <c r="A7" s="25">
        <v>3</v>
      </c>
      <c r="B7" s="26" t="s">
        <v>55</v>
      </c>
      <c r="C7" s="27" t="s">
        <v>51</v>
      </c>
      <c r="D7" s="25">
        <v>30.3</v>
      </c>
      <c r="E7" s="28">
        <v>10</v>
      </c>
      <c r="F7" s="28">
        <v>1</v>
      </c>
      <c r="G7" s="28">
        <v>0</v>
      </c>
      <c r="H7" s="28">
        <v>6.5</v>
      </c>
      <c r="I7" s="28">
        <v>0.2</v>
      </c>
      <c r="J7" s="43">
        <f t="shared" si="0"/>
        <v>536.31</v>
      </c>
      <c r="K7" s="26" t="s">
        <v>56</v>
      </c>
    </row>
    <row r="8" spans="1:11" ht="13.5" customHeight="1">
      <c r="A8" s="25">
        <v>4</v>
      </c>
      <c r="B8" s="26" t="s">
        <v>57</v>
      </c>
      <c r="C8" s="27" t="s">
        <v>51</v>
      </c>
      <c r="D8" s="25">
        <v>96</v>
      </c>
      <c r="E8" s="28">
        <v>15</v>
      </c>
      <c r="F8" s="28">
        <v>0.805</v>
      </c>
      <c r="G8" s="28">
        <v>0</v>
      </c>
      <c r="H8" s="28">
        <v>8.5</v>
      </c>
      <c r="I8" s="28">
        <v>0.2</v>
      </c>
      <c r="J8" s="43">
        <f t="shared" si="0"/>
        <v>2352.48</v>
      </c>
      <c r="K8" s="26" t="s">
        <v>54</v>
      </c>
    </row>
    <row r="9" spans="1:11" s="6" customFormat="1" ht="13.5" customHeight="1">
      <c r="A9" s="25">
        <v>5</v>
      </c>
      <c r="B9" s="26" t="s">
        <v>58</v>
      </c>
      <c r="C9" s="27" t="s">
        <v>51</v>
      </c>
      <c r="D9" s="25">
        <v>96</v>
      </c>
      <c r="E9" s="28">
        <v>0</v>
      </c>
      <c r="F9" s="28">
        <v>1</v>
      </c>
      <c r="G9" s="28">
        <v>0</v>
      </c>
      <c r="H9" s="28">
        <v>6.5</v>
      </c>
      <c r="I9" s="28">
        <v>0.2</v>
      </c>
      <c r="J9" s="43">
        <f t="shared" si="0"/>
        <v>739.2</v>
      </c>
      <c r="K9" s="26" t="s">
        <v>59</v>
      </c>
    </row>
    <row r="10" spans="1:11" ht="13.5" customHeight="1">
      <c r="A10" s="27">
        <v>6</v>
      </c>
      <c r="B10" s="26" t="s">
        <v>60</v>
      </c>
      <c r="C10" s="27" t="s">
        <v>61</v>
      </c>
      <c r="D10" s="25">
        <v>1</v>
      </c>
      <c r="E10" s="28">
        <v>0</v>
      </c>
      <c r="F10" s="28">
        <v>10</v>
      </c>
      <c r="G10" s="28">
        <v>0.8</v>
      </c>
      <c r="H10" s="28">
        <v>10</v>
      </c>
      <c r="I10" s="28">
        <v>0</v>
      </c>
      <c r="J10" s="43">
        <f t="shared" si="0"/>
        <v>20.8</v>
      </c>
      <c r="K10" s="26" t="s">
        <v>62</v>
      </c>
    </row>
    <row r="11" spans="1:11" ht="13.5" customHeight="1">
      <c r="A11" s="27">
        <v>7</v>
      </c>
      <c r="B11" s="26" t="s">
        <v>63</v>
      </c>
      <c r="C11" s="27" t="s">
        <v>64</v>
      </c>
      <c r="D11" s="25">
        <v>0</v>
      </c>
      <c r="E11" s="28">
        <v>1600</v>
      </c>
      <c r="F11" s="28">
        <v>500</v>
      </c>
      <c r="G11" s="28">
        <v>0.8</v>
      </c>
      <c r="H11" s="28">
        <v>400</v>
      </c>
      <c r="I11" s="28">
        <v>0</v>
      </c>
      <c r="J11" s="43">
        <f t="shared" si="0"/>
        <v>0</v>
      </c>
      <c r="K11" s="26" t="s">
        <v>65</v>
      </c>
    </row>
    <row r="12" spans="1:11" ht="13.5" customHeight="1">
      <c r="A12" s="27">
        <v>8</v>
      </c>
      <c r="B12" s="29" t="s">
        <v>66</v>
      </c>
      <c r="C12" s="27" t="s">
        <v>51</v>
      </c>
      <c r="D12" s="25">
        <v>30.3</v>
      </c>
      <c r="E12" s="28">
        <v>0</v>
      </c>
      <c r="F12" s="30">
        <v>25</v>
      </c>
      <c r="G12" s="28">
        <v>0.8</v>
      </c>
      <c r="H12" s="28">
        <v>35</v>
      </c>
      <c r="I12" s="28">
        <v>0</v>
      </c>
      <c r="J12" s="43">
        <f t="shared" si="0"/>
        <v>1842.24</v>
      </c>
      <c r="K12" s="29" t="s">
        <v>67</v>
      </c>
    </row>
    <row r="13" spans="1:11" ht="24.75" customHeight="1">
      <c r="A13" s="31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44"/>
    </row>
    <row r="14" spans="1:11" ht="13.5" customHeight="1">
      <c r="A14" s="25">
        <v>1</v>
      </c>
      <c r="B14" s="26" t="s">
        <v>53</v>
      </c>
      <c r="C14" s="27" t="s">
        <v>51</v>
      </c>
      <c r="D14" s="33">
        <v>13.6</v>
      </c>
      <c r="E14" s="28">
        <v>15</v>
      </c>
      <c r="F14" s="28">
        <v>0.805</v>
      </c>
      <c r="G14" s="28">
        <v>0</v>
      </c>
      <c r="H14" s="28">
        <v>8.5</v>
      </c>
      <c r="I14" s="28">
        <v>0.2</v>
      </c>
      <c r="J14" s="43">
        <f>D14*(E14+F14+G14+H14+I14)</f>
        <v>333.268</v>
      </c>
      <c r="K14" s="26" t="s">
        <v>54</v>
      </c>
    </row>
    <row r="15" spans="1:11" ht="13.5" customHeight="1">
      <c r="A15" s="25">
        <v>2</v>
      </c>
      <c r="B15" s="26" t="s">
        <v>55</v>
      </c>
      <c r="C15" s="27" t="s">
        <v>51</v>
      </c>
      <c r="D15" s="33">
        <v>13.6</v>
      </c>
      <c r="E15" s="28">
        <v>10</v>
      </c>
      <c r="F15" s="28">
        <v>1</v>
      </c>
      <c r="G15" s="28">
        <v>0</v>
      </c>
      <c r="H15" s="28">
        <v>6.5</v>
      </c>
      <c r="I15" s="28">
        <v>0.2</v>
      </c>
      <c r="J15" s="43">
        <f>D15*(E15+F15+G15+H15+I15)</f>
        <v>240.71999999999997</v>
      </c>
      <c r="K15" s="26" t="s">
        <v>56</v>
      </c>
    </row>
    <row r="16" spans="1:11" ht="13.5" customHeight="1">
      <c r="A16" s="25">
        <v>3</v>
      </c>
      <c r="B16" s="26" t="s">
        <v>57</v>
      </c>
      <c r="C16" s="27" t="s">
        <v>51</v>
      </c>
      <c r="D16" s="34">
        <v>43</v>
      </c>
      <c r="E16" s="28">
        <v>15</v>
      </c>
      <c r="F16" s="28">
        <v>0.805</v>
      </c>
      <c r="G16" s="28">
        <v>0</v>
      </c>
      <c r="H16" s="28">
        <v>8.5</v>
      </c>
      <c r="I16" s="28">
        <v>0.2</v>
      </c>
      <c r="J16" s="43">
        <f>D16*(E16+F16+G16+H16+I16)</f>
        <v>1053.715</v>
      </c>
      <c r="K16" s="26" t="s">
        <v>54</v>
      </c>
    </row>
    <row r="17" spans="1:11" s="6" customFormat="1" ht="13.5" customHeight="1">
      <c r="A17" s="25">
        <v>5</v>
      </c>
      <c r="B17" s="26" t="s">
        <v>69</v>
      </c>
      <c r="C17" s="27" t="s">
        <v>51</v>
      </c>
      <c r="D17" s="25">
        <v>43</v>
      </c>
      <c r="E17" s="28">
        <v>10</v>
      </c>
      <c r="F17" s="28">
        <v>1</v>
      </c>
      <c r="G17" s="28">
        <v>0</v>
      </c>
      <c r="H17" s="28">
        <v>6.5</v>
      </c>
      <c r="I17" s="28">
        <v>0.2</v>
      </c>
      <c r="J17" s="43">
        <f>D17*(E17+F17+G17+H17+I17)</f>
        <v>761.1</v>
      </c>
      <c r="K17" s="26" t="s">
        <v>56</v>
      </c>
    </row>
    <row r="18" spans="1:11" s="5" customFormat="1" ht="13.5" customHeight="1">
      <c r="A18" s="25">
        <v>5</v>
      </c>
      <c r="B18" s="26" t="s">
        <v>70</v>
      </c>
      <c r="C18" s="27" t="s">
        <v>51</v>
      </c>
      <c r="D18" s="33">
        <v>13.6</v>
      </c>
      <c r="E18" s="28">
        <v>0</v>
      </c>
      <c r="F18" s="28">
        <v>20</v>
      </c>
      <c r="G18" s="28">
        <v>0</v>
      </c>
      <c r="H18" s="28">
        <v>10</v>
      </c>
      <c r="I18" s="28">
        <v>0</v>
      </c>
      <c r="J18" s="43">
        <f>D18*(E18+F18+G18+H18+I18)</f>
        <v>408</v>
      </c>
      <c r="K18" s="26" t="s">
        <v>71</v>
      </c>
    </row>
    <row r="19" spans="1:11" ht="24.75" customHeight="1">
      <c r="A19" s="31" t="s">
        <v>72</v>
      </c>
      <c r="B19" s="32"/>
      <c r="C19" s="32"/>
      <c r="D19" s="32"/>
      <c r="E19" s="32"/>
      <c r="F19" s="32"/>
      <c r="G19" s="32"/>
      <c r="H19" s="32"/>
      <c r="I19" s="32"/>
      <c r="J19" s="32"/>
      <c r="K19" s="44"/>
    </row>
    <row r="20" spans="1:11" ht="13.5" customHeight="1">
      <c r="A20" s="25">
        <v>1</v>
      </c>
      <c r="B20" s="26" t="s">
        <v>53</v>
      </c>
      <c r="C20" s="27" t="s">
        <v>51</v>
      </c>
      <c r="D20" s="33">
        <v>8.5</v>
      </c>
      <c r="E20" s="28">
        <v>15</v>
      </c>
      <c r="F20" s="28">
        <v>0.805</v>
      </c>
      <c r="G20" s="28">
        <v>0</v>
      </c>
      <c r="H20" s="28">
        <v>8.5</v>
      </c>
      <c r="I20" s="28">
        <v>0.2</v>
      </c>
      <c r="J20" s="43">
        <f>D20*(E20+F20+G20+H20+I20)</f>
        <v>208.2925</v>
      </c>
      <c r="K20" s="26" t="s">
        <v>54</v>
      </c>
    </row>
    <row r="21" spans="1:11" ht="13.5" customHeight="1">
      <c r="A21" s="25">
        <v>2</v>
      </c>
      <c r="B21" s="26" t="s">
        <v>55</v>
      </c>
      <c r="C21" s="27" t="s">
        <v>51</v>
      </c>
      <c r="D21" s="33">
        <v>8.5</v>
      </c>
      <c r="E21" s="28">
        <v>10</v>
      </c>
      <c r="F21" s="28">
        <v>1</v>
      </c>
      <c r="G21" s="28">
        <v>0</v>
      </c>
      <c r="H21" s="28">
        <v>6.5</v>
      </c>
      <c r="I21" s="28">
        <v>0.2</v>
      </c>
      <c r="J21" s="43">
        <f>D21*(E21+F21+G21+H21+I21)</f>
        <v>150.45</v>
      </c>
      <c r="K21" s="26" t="s">
        <v>56</v>
      </c>
    </row>
    <row r="22" spans="1:11" ht="13.5" customHeight="1">
      <c r="A22" s="25">
        <v>3</v>
      </c>
      <c r="B22" s="26" t="s">
        <v>57</v>
      </c>
      <c r="C22" s="27" t="s">
        <v>51</v>
      </c>
      <c r="D22" s="34">
        <v>27</v>
      </c>
      <c r="E22" s="28">
        <v>15</v>
      </c>
      <c r="F22" s="28">
        <v>0.805</v>
      </c>
      <c r="G22" s="28">
        <v>0</v>
      </c>
      <c r="H22" s="28">
        <v>8.5</v>
      </c>
      <c r="I22" s="28">
        <v>0.2</v>
      </c>
      <c r="J22" s="43">
        <f>D22*(E22+F22+G22+H22+I22)</f>
        <v>661.635</v>
      </c>
      <c r="K22" s="26" t="s">
        <v>54</v>
      </c>
    </row>
    <row r="23" spans="1:11" s="6" customFormat="1" ht="13.5" customHeight="1">
      <c r="A23" s="25">
        <v>5</v>
      </c>
      <c r="B23" s="26" t="s">
        <v>69</v>
      </c>
      <c r="C23" s="27" t="s">
        <v>51</v>
      </c>
      <c r="D23" s="25">
        <v>27</v>
      </c>
      <c r="E23" s="28">
        <v>10</v>
      </c>
      <c r="F23" s="28">
        <v>1</v>
      </c>
      <c r="G23" s="28">
        <v>0</v>
      </c>
      <c r="H23" s="28">
        <v>6.5</v>
      </c>
      <c r="I23" s="28">
        <v>0.2</v>
      </c>
      <c r="J23" s="43">
        <f>D23*(E23+F23+G23+H23+I23)</f>
        <v>477.9</v>
      </c>
      <c r="K23" s="26" t="s">
        <v>56</v>
      </c>
    </row>
    <row r="24" spans="1:11" s="5" customFormat="1" ht="13.5" customHeight="1">
      <c r="A24" s="25">
        <v>5</v>
      </c>
      <c r="B24" s="26" t="s">
        <v>70</v>
      </c>
      <c r="C24" s="27" t="s">
        <v>51</v>
      </c>
      <c r="D24" s="33">
        <v>8.5</v>
      </c>
      <c r="E24" s="28">
        <v>0</v>
      </c>
      <c r="F24" s="28">
        <v>20</v>
      </c>
      <c r="G24" s="28">
        <v>0</v>
      </c>
      <c r="H24" s="28">
        <v>10</v>
      </c>
      <c r="I24" s="28">
        <v>0</v>
      </c>
      <c r="J24" s="43">
        <f>D24*(E24+F24+G24+H24+I24)</f>
        <v>255</v>
      </c>
      <c r="K24" s="26" t="s">
        <v>71</v>
      </c>
    </row>
    <row r="25" spans="1:11" ht="24.75" customHeight="1">
      <c r="A25" s="31" t="s">
        <v>73</v>
      </c>
      <c r="B25" s="32"/>
      <c r="C25" s="32"/>
      <c r="D25" s="32"/>
      <c r="E25" s="32"/>
      <c r="F25" s="32"/>
      <c r="G25" s="32"/>
      <c r="H25" s="32"/>
      <c r="I25" s="32"/>
      <c r="J25" s="32"/>
      <c r="K25" s="44"/>
    </row>
    <row r="26" spans="1:11" ht="13.5" customHeight="1">
      <c r="A26" s="25">
        <v>1</v>
      </c>
      <c r="B26" s="26" t="s">
        <v>53</v>
      </c>
      <c r="C26" s="27" t="s">
        <v>51</v>
      </c>
      <c r="D26" s="33">
        <v>8.6</v>
      </c>
      <c r="E26" s="28">
        <v>15</v>
      </c>
      <c r="F26" s="28">
        <v>0.805</v>
      </c>
      <c r="G26" s="28">
        <v>0</v>
      </c>
      <c r="H26" s="28">
        <v>8.5</v>
      </c>
      <c r="I26" s="28">
        <v>0.2</v>
      </c>
      <c r="J26" s="43">
        <f>D26*(E26+F26+G26+H26+I26)</f>
        <v>210.743</v>
      </c>
      <c r="K26" s="26" t="s">
        <v>54</v>
      </c>
    </row>
    <row r="27" spans="1:11" ht="13.5" customHeight="1">
      <c r="A27" s="25">
        <v>2</v>
      </c>
      <c r="B27" s="26" t="s">
        <v>55</v>
      </c>
      <c r="C27" s="27" t="s">
        <v>51</v>
      </c>
      <c r="D27" s="33">
        <v>8.6</v>
      </c>
      <c r="E27" s="28">
        <v>10</v>
      </c>
      <c r="F27" s="28">
        <v>1</v>
      </c>
      <c r="G27" s="28">
        <v>0</v>
      </c>
      <c r="H27" s="28">
        <v>6.5</v>
      </c>
      <c r="I27" s="28">
        <v>0.2</v>
      </c>
      <c r="J27" s="43">
        <f>D27*(E27+F27+G27+H27+I27)</f>
        <v>152.22</v>
      </c>
      <c r="K27" s="26" t="s">
        <v>56</v>
      </c>
    </row>
    <row r="28" spans="1:11" ht="13.5" customHeight="1">
      <c r="A28" s="25">
        <v>3</v>
      </c>
      <c r="B28" s="26" t="s">
        <v>57</v>
      </c>
      <c r="C28" s="27" t="s">
        <v>51</v>
      </c>
      <c r="D28" s="34">
        <v>27.5</v>
      </c>
      <c r="E28" s="28">
        <v>15</v>
      </c>
      <c r="F28" s="28">
        <v>0.805</v>
      </c>
      <c r="G28" s="28">
        <v>0</v>
      </c>
      <c r="H28" s="28">
        <v>8.5</v>
      </c>
      <c r="I28" s="28">
        <v>0.2</v>
      </c>
      <c r="J28" s="43">
        <f>D28*(E28+F28+G28+H28+I28)</f>
        <v>673.8874999999999</v>
      </c>
      <c r="K28" s="26" t="s">
        <v>54</v>
      </c>
    </row>
    <row r="29" spans="1:11" s="6" customFormat="1" ht="13.5" customHeight="1">
      <c r="A29" s="25">
        <v>5</v>
      </c>
      <c r="B29" s="26" t="s">
        <v>69</v>
      </c>
      <c r="C29" s="27" t="s">
        <v>51</v>
      </c>
      <c r="D29" s="34">
        <v>27.5</v>
      </c>
      <c r="E29" s="28">
        <v>10</v>
      </c>
      <c r="F29" s="28">
        <v>1</v>
      </c>
      <c r="G29" s="28">
        <v>0</v>
      </c>
      <c r="H29" s="28">
        <v>6.5</v>
      </c>
      <c r="I29" s="28">
        <v>0.2</v>
      </c>
      <c r="J29" s="43">
        <f>D29*(E29+F29+G29+H29+I29)</f>
        <v>486.75</v>
      </c>
      <c r="K29" s="26" t="s">
        <v>56</v>
      </c>
    </row>
    <row r="30" spans="1:11" s="5" customFormat="1" ht="13.5" customHeight="1">
      <c r="A30" s="25">
        <v>5</v>
      </c>
      <c r="B30" s="26" t="s">
        <v>70</v>
      </c>
      <c r="C30" s="27" t="s">
        <v>51</v>
      </c>
      <c r="D30" s="33">
        <v>8.6</v>
      </c>
      <c r="E30" s="28">
        <v>0</v>
      </c>
      <c r="F30" s="28">
        <v>20</v>
      </c>
      <c r="G30" s="28">
        <v>0</v>
      </c>
      <c r="H30" s="28">
        <v>10</v>
      </c>
      <c r="I30" s="28">
        <v>0</v>
      </c>
      <c r="J30" s="43">
        <f>D30*(E30+F30+G30+H30+I30)</f>
        <v>258</v>
      </c>
      <c r="K30" s="26" t="s">
        <v>71</v>
      </c>
    </row>
    <row r="31" spans="1:11" ht="24.75" customHeight="1">
      <c r="A31" s="35" t="s">
        <v>74</v>
      </c>
      <c r="B31" s="36"/>
      <c r="C31" s="36"/>
      <c r="D31" s="36"/>
      <c r="E31" s="36"/>
      <c r="F31" s="36"/>
      <c r="G31" s="36"/>
      <c r="H31" s="36"/>
      <c r="I31" s="36"/>
      <c r="J31" s="36"/>
      <c r="K31" s="45"/>
    </row>
    <row r="32" spans="1:11" ht="13.5" customHeight="1">
      <c r="A32" s="27">
        <v>1</v>
      </c>
      <c r="B32" s="26" t="s">
        <v>75</v>
      </c>
      <c r="C32" s="27" t="s">
        <v>51</v>
      </c>
      <c r="D32" s="34">
        <v>3.4</v>
      </c>
      <c r="E32" s="28">
        <v>10</v>
      </c>
      <c r="F32" s="28">
        <v>3</v>
      </c>
      <c r="G32" s="28">
        <v>0</v>
      </c>
      <c r="H32" s="28">
        <v>15</v>
      </c>
      <c r="I32" s="28">
        <v>0</v>
      </c>
      <c r="J32" s="43">
        <f aca="true" t="shared" si="1" ref="J32:J37">D32*(E32+F32+G32+H32+I32)</f>
        <v>95.2</v>
      </c>
      <c r="K32" s="26" t="s">
        <v>76</v>
      </c>
    </row>
    <row r="33" spans="1:11" ht="13.5" customHeight="1">
      <c r="A33" s="27">
        <v>2</v>
      </c>
      <c r="B33" s="26" t="s">
        <v>77</v>
      </c>
      <c r="C33" s="27" t="s">
        <v>51</v>
      </c>
      <c r="D33" s="34">
        <v>3.4</v>
      </c>
      <c r="E33" s="28">
        <v>0</v>
      </c>
      <c r="F33" s="28">
        <v>15</v>
      </c>
      <c r="G33" s="28">
        <v>0</v>
      </c>
      <c r="H33" s="28">
        <v>11.5</v>
      </c>
      <c r="I33" s="28">
        <v>0</v>
      </c>
      <c r="J33" s="43">
        <f t="shared" si="1"/>
        <v>90.1</v>
      </c>
      <c r="K33" s="26" t="s">
        <v>78</v>
      </c>
    </row>
    <row r="34" spans="1:11" ht="13.5" customHeight="1">
      <c r="A34" s="27">
        <v>3</v>
      </c>
      <c r="B34" s="26" t="s">
        <v>79</v>
      </c>
      <c r="C34" s="27" t="s">
        <v>51</v>
      </c>
      <c r="D34" s="34">
        <v>3.4</v>
      </c>
      <c r="E34" s="28">
        <v>0</v>
      </c>
      <c r="F34" s="30">
        <v>25</v>
      </c>
      <c r="G34" s="28">
        <v>0.8</v>
      </c>
      <c r="H34" s="28">
        <v>35</v>
      </c>
      <c r="I34" s="28">
        <v>0</v>
      </c>
      <c r="J34" s="43">
        <f t="shared" si="1"/>
        <v>206.72</v>
      </c>
      <c r="K34" s="26" t="s">
        <v>67</v>
      </c>
    </row>
    <row r="35" spans="1:11" ht="13.5" customHeight="1">
      <c r="A35" s="27">
        <v>4</v>
      </c>
      <c r="B35" s="26" t="s">
        <v>80</v>
      </c>
      <c r="C35" s="27" t="s">
        <v>81</v>
      </c>
      <c r="D35" s="34">
        <v>1</v>
      </c>
      <c r="E35" s="28">
        <v>70</v>
      </c>
      <c r="F35" s="28">
        <v>15</v>
      </c>
      <c r="G35" s="28">
        <v>2</v>
      </c>
      <c r="H35" s="28">
        <v>45</v>
      </c>
      <c r="I35" s="28">
        <v>3</v>
      </c>
      <c r="J35" s="43">
        <f t="shared" si="1"/>
        <v>135</v>
      </c>
      <c r="K35" s="26" t="s">
        <v>82</v>
      </c>
    </row>
    <row r="36" spans="1:11" ht="13.5" customHeight="1">
      <c r="A36" s="27">
        <v>5</v>
      </c>
      <c r="B36" s="26" t="s">
        <v>83</v>
      </c>
      <c r="C36" s="27" t="s">
        <v>51</v>
      </c>
      <c r="D36" s="34">
        <v>17</v>
      </c>
      <c r="E36" s="28">
        <v>10.5</v>
      </c>
      <c r="F36" s="30">
        <v>25</v>
      </c>
      <c r="G36" s="28">
        <v>0</v>
      </c>
      <c r="H36" s="28">
        <v>15</v>
      </c>
      <c r="I36" s="28">
        <v>0</v>
      </c>
      <c r="J36" s="43">
        <f t="shared" si="1"/>
        <v>858.5</v>
      </c>
      <c r="K36" s="26" t="s">
        <v>84</v>
      </c>
    </row>
    <row r="37" spans="1:11" ht="13.5" customHeight="1">
      <c r="A37" s="27">
        <v>6</v>
      </c>
      <c r="B37" s="26" t="s">
        <v>85</v>
      </c>
      <c r="C37" s="27" t="s">
        <v>51</v>
      </c>
      <c r="D37" s="34">
        <v>17</v>
      </c>
      <c r="E37" s="28">
        <v>0</v>
      </c>
      <c r="F37" s="30">
        <v>25</v>
      </c>
      <c r="G37" s="28">
        <v>1</v>
      </c>
      <c r="H37" s="28">
        <v>35</v>
      </c>
      <c r="I37" s="28">
        <v>0</v>
      </c>
      <c r="J37" s="43">
        <f t="shared" si="1"/>
        <v>1037</v>
      </c>
      <c r="K37" s="26" t="s">
        <v>86</v>
      </c>
    </row>
    <row r="38" spans="1:11" ht="24.75" customHeight="1">
      <c r="A38" s="31" t="s">
        <v>87</v>
      </c>
      <c r="B38" s="32"/>
      <c r="C38" s="32"/>
      <c r="D38" s="32"/>
      <c r="E38" s="32"/>
      <c r="F38" s="32"/>
      <c r="G38" s="32"/>
      <c r="H38" s="32"/>
      <c r="I38" s="32"/>
      <c r="J38" s="32"/>
      <c r="K38" s="44"/>
    </row>
    <row r="39" spans="1:11" ht="13.5" customHeight="1">
      <c r="A39" s="27">
        <v>1</v>
      </c>
      <c r="B39" s="26" t="s">
        <v>75</v>
      </c>
      <c r="C39" s="27" t="s">
        <v>51</v>
      </c>
      <c r="D39" s="34">
        <v>3.5</v>
      </c>
      <c r="E39" s="28">
        <v>10</v>
      </c>
      <c r="F39" s="28">
        <v>3</v>
      </c>
      <c r="G39" s="28">
        <v>0</v>
      </c>
      <c r="H39" s="28">
        <v>15</v>
      </c>
      <c r="I39" s="28">
        <v>0</v>
      </c>
      <c r="J39" s="43">
        <f aca="true" t="shared" si="2" ref="J39:J44">D39*(E39+F39+G39+H39+I39)</f>
        <v>98</v>
      </c>
      <c r="K39" s="26" t="s">
        <v>76</v>
      </c>
    </row>
    <row r="40" spans="1:11" ht="13.5" customHeight="1">
      <c r="A40" s="27">
        <v>2</v>
      </c>
      <c r="B40" s="26" t="s">
        <v>77</v>
      </c>
      <c r="C40" s="27" t="s">
        <v>51</v>
      </c>
      <c r="D40" s="34">
        <v>3.5</v>
      </c>
      <c r="E40" s="28">
        <v>0</v>
      </c>
      <c r="F40" s="28">
        <v>15</v>
      </c>
      <c r="G40" s="28">
        <v>0</v>
      </c>
      <c r="H40" s="28">
        <v>11.5</v>
      </c>
      <c r="I40" s="28">
        <v>0</v>
      </c>
      <c r="J40" s="43">
        <f t="shared" si="2"/>
        <v>92.75</v>
      </c>
      <c r="K40" s="26" t="s">
        <v>78</v>
      </c>
    </row>
    <row r="41" spans="1:11" ht="13.5" customHeight="1">
      <c r="A41" s="27">
        <v>3</v>
      </c>
      <c r="B41" s="26" t="s">
        <v>79</v>
      </c>
      <c r="C41" s="27" t="s">
        <v>51</v>
      </c>
      <c r="D41" s="34">
        <v>3.5</v>
      </c>
      <c r="E41" s="28">
        <v>0</v>
      </c>
      <c r="F41" s="30">
        <v>25</v>
      </c>
      <c r="G41" s="28">
        <v>0.8</v>
      </c>
      <c r="H41" s="28">
        <v>35</v>
      </c>
      <c r="I41" s="28">
        <v>0</v>
      </c>
      <c r="J41" s="43">
        <f t="shared" si="2"/>
        <v>212.79999999999998</v>
      </c>
      <c r="K41" s="26" t="s">
        <v>67</v>
      </c>
    </row>
    <row r="42" spans="1:11" ht="13.5" customHeight="1">
      <c r="A42" s="27">
        <v>4</v>
      </c>
      <c r="B42" s="26" t="s">
        <v>80</v>
      </c>
      <c r="C42" s="27" t="s">
        <v>81</v>
      </c>
      <c r="D42" s="34">
        <v>1</v>
      </c>
      <c r="E42" s="28">
        <v>70</v>
      </c>
      <c r="F42" s="28">
        <v>15</v>
      </c>
      <c r="G42" s="28">
        <v>2</v>
      </c>
      <c r="H42" s="28">
        <v>45</v>
      </c>
      <c r="I42" s="28">
        <v>3</v>
      </c>
      <c r="J42" s="43">
        <f t="shared" si="2"/>
        <v>135</v>
      </c>
      <c r="K42" s="26" t="s">
        <v>82</v>
      </c>
    </row>
    <row r="43" spans="1:11" ht="13.5" customHeight="1">
      <c r="A43" s="27">
        <v>5</v>
      </c>
      <c r="B43" s="26" t="s">
        <v>83</v>
      </c>
      <c r="C43" s="27" t="s">
        <v>51</v>
      </c>
      <c r="D43" s="34">
        <v>18</v>
      </c>
      <c r="E43" s="28">
        <v>10.5</v>
      </c>
      <c r="F43" s="30">
        <v>25</v>
      </c>
      <c r="G43" s="28">
        <v>0</v>
      </c>
      <c r="H43" s="28">
        <v>15</v>
      </c>
      <c r="I43" s="28">
        <v>0</v>
      </c>
      <c r="J43" s="43">
        <f t="shared" si="2"/>
        <v>909</v>
      </c>
      <c r="K43" s="26" t="s">
        <v>84</v>
      </c>
    </row>
    <row r="44" spans="1:11" ht="13.5" customHeight="1">
      <c r="A44" s="27">
        <v>6</v>
      </c>
      <c r="B44" s="26" t="s">
        <v>85</v>
      </c>
      <c r="C44" s="27" t="s">
        <v>51</v>
      </c>
      <c r="D44" s="34">
        <v>18</v>
      </c>
      <c r="E44" s="28">
        <v>0</v>
      </c>
      <c r="F44" s="30">
        <v>25</v>
      </c>
      <c r="G44" s="28">
        <v>1</v>
      </c>
      <c r="H44" s="28">
        <v>35</v>
      </c>
      <c r="I44" s="28">
        <v>0</v>
      </c>
      <c r="J44" s="43">
        <f t="shared" si="2"/>
        <v>1098</v>
      </c>
      <c r="K44" s="26" t="s">
        <v>86</v>
      </c>
    </row>
    <row r="45" spans="1:11" ht="24.75" customHeight="1">
      <c r="A45" s="31" t="s">
        <v>88</v>
      </c>
      <c r="B45" s="32"/>
      <c r="C45" s="32"/>
      <c r="D45" s="32"/>
      <c r="E45" s="32"/>
      <c r="F45" s="32"/>
      <c r="G45" s="32"/>
      <c r="H45" s="32"/>
      <c r="I45" s="32"/>
      <c r="J45" s="32"/>
      <c r="K45" s="44"/>
    </row>
    <row r="46" spans="1:11" ht="13.5" customHeight="1">
      <c r="A46" s="27">
        <v>1</v>
      </c>
      <c r="B46" s="26" t="s">
        <v>75</v>
      </c>
      <c r="C46" s="27" t="s">
        <v>51</v>
      </c>
      <c r="D46" s="37">
        <v>4.5</v>
      </c>
      <c r="E46" s="28">
        <v>10</v>
      </c>
      <c r="F46" s="28">
        <v>3</v>
      </c>
      <c r="G46" s="28">
        <v>0</v>
      </c>
      <c r="H46" s="28">
        <v>15</v>
      </c>
      <c r="I46" s="28">
        <v>0</v>
      </c>
      <c r="J46" s="43">
        <f>D46*(E46+F46+G46+H46+I46)</f>
        <v>126</v>
      </c>
      <c r="K46" s="26" t="s">
        <v>89</v>
      </c>
    </row>
    <row r="47" spans="1:11" ht="13.5" customHeight="1">
      <c r="A47" s="27">
        <v>2</v>
      </c>
      <c r="B47" s="26" t="s">
        <v>79</v>
      </c>
      <c r="C47" s="27" t="s">
        <v>51</v>
      </c>
      <c r="D47" s="37">
        <v>4.5</v>
      </c>
      <c r="E47" s="28">
        <v>0</v>
      </c>
      <c r="F47" s="30">
        <v>25</v>
      </c>
      <c r="G47" s="28">
        <v>0.8</v>
      </c>
      <c r="H47" s="28">
        <v>35</v>
      </c>
      <c r="I47" s="28">
        <v>0</v>
      </c>
      <c r="J47" s="43">
        <f>D47*(E47+F47+G47+H47+I47)</f>
        <v>273.59999999999997</v>
      </c>
      <c r="K47" s="26" t="s">
        <v>67</v>
      </c>
    </row>
    <row r="48" spans="1:11" ht="13.5" customHeight="1">
      <c r="A48" s="27">
        <v>3</v>
      </c>
      <c r="B48" s="26" t="s">
        <v>80</v>
      </c>
      <c r="C48" s="27" t="s">
        <v>81</v>
      </c>
      <c r="D48" s="37">
        <v>1</v>
      </c>
      <c r="E48" s="28">
        <v>70</v>
      </c>
      <c r="F48" s="28">
        <v>15</v>
      </c>
      <c r="G48" s="28">
        <v>2</v>
      </c>
      <c r="H48" s="28">
        <v>45</v>
      </c>
      <c r="I48" s="28">
        <v>3</v>
      </c>
      <c r="J48" s="43">
        <f>D48*(E48+F48+G48+H48+I48)</f>
        <v>135</v>
      </c>
      <c r="K48" s="26" t="s">
        <v>82</v>
      </c>
    </row>
    <row r="49" spans="1:11" ht="13.5" customHeight="1">
      <c r="A49" s="27">
        <v>5</v>
      </c>
      <c r="B49" s="26" t="s">
        <v>83</v>
      </c>
      <c r="C49" s="27" t="s">
        <v>51</v>
      </c>
      <c r="D49" s="34">
        <v>26</v>
      </c>
      <c r="E49" s="28">
        <v>12</v>
      </c>
      <c r="F49" s="30">
        <v>25</v>
      </c>
      <c r="G49" s="28">
        <v>0</v>
      </c>
      <c r="H49" s="28">
        <v>15</v>
      </c>
      <c r="I49" s="28">
        <v>0</v>
      </c>
      <c r="J49" s="43">
        <f>D49*(E49+F49+G49+H49+I49)</f>
        <v>1352</v>
      </c>
      <c r="K49" s="26" t="s">
        <v>84</v>
      </c>
    </row>
    <row r="50" spans="1:11" ht="13.5" customHeight="1">
      <c r="A50" s="27">
        <v>6</v>
      </c>
      <c r="B50" s="26" t="s">
        <v>85</v>
      </c>
      <c r="C50" s="27" t="s">
        <v>51</v>
      </c>
      <c r="D50" s="34">
        <v>26</v>
      </c>
      <c r="E50" s="28">
        <v>0</v>
      </c>
      <c r="F50" s="30">
        <v>25</v>
      </c>
      <c r="G50" s="28">
        <v>1</v>
      </c>
      <c r="H50" s="28">
        <v>35</v>
      </c>
      <c r="I50" s="28">
        <v>0</v>
      </c>
      <c r="J50" s="43">
        <f>D50*(E50+F50+G50+H50+I50)</f>
        <v>1586</v>
      </c>
      <c r="K50" s="26" t="s">
        <v>86</v>
      </c>
    </row>
    <row r="51" spans="1:11" s="5" customFormat="1" ht="24.75" customHeight="1">
      <c r="A51" s="31" t="s">
        <v>90</v>
      </c>
      <c r="B51" s="32"/>
      <c r="C51" s="32"/>
      <c r="D51" s="32"/>
      <c r="E51" s="32"/>
      <c r="F51" s="32"/>
      <c r="G51" s="32"/>
      <c r="H51" s="32"/>
      <c r="I51" s="32"/>
      <c r="J51" s="32"/>
      <c r="K51" s="44"/>
    </row>
    <row r="52" spans="1:11" s="5" customFormat="1" ht="13.5" customHeight="1">
      <c r="A52" s="25">
        <v>1</v>
      </c>
      <c r="B52" s="26" t="s">
        <v>53</v>
      </c>
      <c r="C52" s="27" t="s">
        <v>51</v>
      </c>
      <c r="D52" s="37">
        <v>3.3</v>
      </c>
      <c r="E52" s="28">
        <v>15</v>
      </c>
      <c r="F52" s="28">
        <v>0.805</v>
      </c>
      <c r="G52" s="28">
        <v>0</v>
      </c>
      <c r="H52" s="28">
        <v>8.5</v>
      </c>
      <c r="I52" s="28">
        <v>0.2</v>
      </c>
      <c r="J52" s="43">
        <f>D52*(E52+F52+G52+H52+I52)</f>
        <v>80.86649999999999</v>
      </c>
      <c r="K52" s="26" t="s">
        <v>91</v>
      </c>
    </row>
    <row r="53" spans="1:11" s="5" customFormat="1" ht="13.5" customHeight="1">
      <c r="A53" s="25">
        <v>2</v>
      </c>
      <c r="B53" s="26" t="s">
        <v>55</v>
      </c>
      <c r="C53" s="27" t="s">
        <v>51</v>
      </c>
      <c r="D53" s="37">
        <v>3.3</v>
      </c>
      <c r="E53" s="28">
        <v>10</v>
      </c>
      <c r="F53" s="28">
        <v>1</v>
      </c>
      <c r="G53" s="28">
        <v>0</v>
      </c>
      <c r="H53" s="28">
        <v>6.5</v>
      </c>
      <c r="I53" s="28">
        <v>0.2</v>
      </c>
      <c r="J53" s="43">
        <f>D53*(E53+F53+G53+H53+I53)</f>
        <v>58.41</v>
      </c>
      <c r="K53" s="26" t="s">
        <v>56</v>
      </c>
    </row>
    <row r="54" spans="1:11" s="5" customFormat="1" ht="13.5" customHeight="1">
      <c r="A54" s="25">
        <v>3</v>
      </c>
      <c r="B54" s="26" t="s">
        <v>75</v>
      </c>
      <c r="C54" s="27" t="s">
        <v>51</v>
      </c>
      <c r="D54" s="37">
        <v>3.3</v>
      </c>
      <c r="E54" s="28">
        <v>12</v>
      </c>
      <c r="F54" s="30">
        <v>25</v>
      </c>
      <c r="G54" s="28">
        <v>0</v>
      </c>
      <c r="H54" s="28">
        <v>15</v>
      </c>
      <c r="I54" s="28">
        <v>0</v>
      </c>
      <c r="J54" s="43">
        <f>D54*(E54+F54+G54+H54+I54)</f>
        <v>171.6</v>
      </c>
      <c r="K54" s="26" t="s">
        <v>89</v>
      </c>
    </row>
    <row r="55" spans="1:11" s="7" customFormat="1" ht="13.5" customHeight="1">
      <c r="A55" s="25">
        <v>4</v>
      </c>
      <c r="B55" s="38" t="s">
        <v>92</v>
      </c>
      <c r="C55" s="25" t="s">
        <v>51</v>
      </c>
      <c r="D55" s="37">
        <v>3.3</v>
      </c>
      <c r="E55" s="30">
        <v>0</v>
      </c>
      <c r="F55" s="30">
        <v>25</v>
      </c>
      <c r="G55" s="30">
        <v>0</v>
      </c>
      <c r="H55" s="28">
        <v>35</v>
      </c>
      <c r="I55" s="30">
        <v>0</v>
      </c>
      <c r="J55" s="43">
        <f>D55*(E55+F55+G55+H55+I55)</f>
        <v>198</v>
      </c>
      <c r="K55" s="38" t="s">
        <v>71</v>
      </c>
    </row>
    <row r="56" spans="1:11" ht="24.75" customHeight="1">
      <c r="A56" s="31" t="s">
        <v>93</v>
      </c>
      <c r="B56" s="39"/>
      <c r="C56" s="39"/>
      <c r="D56" s="39"/>
      <c r="E56" s="39"/>
      <c r="F56" s="39"/>
      <c r="G56" s="39"/>
      <c r="H56" s="39"/>
      <c r="I56" s="39"/>
      <c r="J56" s="39"/>
      <c r="K56" s="46"/>
    </row>
    <row r="57" spans="1:11" ht="13.5" customHeight="1">
      <c r="A57" s="27">
        <v>1</v>
      </c>
      <c r="B57" s="26" t="s">
        <v>94</v>
      </c>
      <c r="C57" s="27" t="s">
        <v>95</v>
      </c>
      <c r="D57" s="34">
        <v>1</v>
      </c>
      <c r="E57" s="28">
        <v>315</v>
      </c>
      <c r="F57" s="28">
        <v>30</v>
      </c>
      <c r="G57" s="28">
        <v>14.5</v>
      </c>
      <c r="H57" s="28">
        <v>95</v>
      </c>
      <c r="I57" s="28">
        <v>20</v>
      </c>
      <c r="J57" s="43">
        <f>D57*(E57+F57+G57+H57+I57)</f>
        <v>474.5</v>
      </c>
      <c r="K57" s="26" t="s">
        <v>96</v>
      </c>
    </row>
    <row r="58" spans="1:11" ht="13.5" customHeight="1">
      <c r="A58" s="27">
        <v>2</v>
      </c>
      <c r="B58" s="26" t="s">
        <v>97</v>
      </c>
      <c r="C58" s="27" t="s">
        <v>95</v>
      </c>
      <c r="D58" s="34">
        <v>1</v>
      </c>
      <c r="E58" s="28">
        <v>405</v>
      </c>
      <c r="F58" s="28">
        <v>40.5</v>
      </c>
      <c r="G58" s="28">
        <v>15.5</v>
      </c>
      <c r="H58" s="28">
        <v>120</v>
      </c>
      <c r="I58" s="28">
        <v>25</v>
      </c>
      <c r="J58" s="43">
        <f>D58*(E58+F58+G58+H58+I58)</f>
        <v>606</v>
      </c>
      <c r="K58" s="26" t="s">
        <v>96</v>
      </c>
    </row>
    <row r="59" spans="1:11" ht="13.5" customHeight="1">
      <c r="A59" s="27">
        <v>3</v>
      </c>
      <c r="B59" s="26" t="s">
        <v>98</v>
      </c>
      <c r="C59" s="27" t="s">
        <v>95</v>
      </c>
      <c r="D59" s="34">
        <v>1</v>
      </c>
      <c r="E59" s="28">
        <v>70</v>
      </c>
      <c r="F59" s="28">
        <v>8.5</v>
      </c>
      <c r="G59" s="28">
        <v>3</v>
      </c>
      <c r="H59" s="28">
        <v>70</v>
      </c>
      <c r="I59" s="28">
        <v>0</v>
      </c>
      <c r="J59" s="43">
        <f aca="true" t="shared" si="3" ref="J59:J74">D59*(E59+F59+G59+H59+I59)</f>
        <v>151.5</v>
      </c>
      <c r="K59" s="26" t="s">
        <v>99</v>
      </c>
    </row>
    <row r="60" spans="1:11" ht="24.75" customHeight="1">
      <c r="A60" s="31" t="s">
        <v>100</v>
      </c>
      <c r="B60" s="39"/>
      <c r="C60" s="39"/>
      <c r="D60" s="39"/>
      <c r="E60" s="39"/>
      <c r="F60" s="39"/>
      <c r="G60" s="39"/>
      <c r="H60" s="39"/>
      <c r="I60" s="39"/>
      <c r="J60" s="39"/>
      <c r="K60" s="46"/>
    </row>
    <row r="61" spans="1:11" ht="13.5" customHeight="1">
      <c r="A61" s="27">
        <v>1</v>
      </c>
      <c r="B61" s="26" t="s">
        <v>101</v>
      </c>
      <c r="C61" s="27" t="s">
        <v>51</v>
      </c>
      <c r="D61" s="34">
        <v>78</v>
      </c>
      <c r="E61" s="28">
        <v>20</v>
      </c>
      <c r="F61" s="28">
        <v>0</v>
      </c>
      <c r="G61" s="28">
        <v>0.5</v>
      </c>
      <c r="H61" s="28">
        <v>0</v>
      </c>
      <c r="I61" s="28">
        <v>0.1</v>
      </c>
      <c r="J61" s="43">
        <f t="shared" si="3"/>
        <v>1606.8000000000002</v>
      </c>
      <c r="K61" s="26" t="s">
        <v>102</v>
      </c>
    </row>
    <row r="62" spans="1:11" ht="13.5" customHeight="1">
      <c r="A62" s="27">
        <v>2</v>
      </c>
      <c r="B62" s="26" t="s">
        <v>103</v>
      </c>
      <c r="C62" s="27" t="s">
        <v>51</v>
      </c>
      <c r="D62" s="34">
        <v>78</v>
      </c>
      <c r="E62" s="28">
        <v>0</v>
      </c>
      <c r="F62" s="28">
        <v>40</v>
      </c>
      <c r="G62" s="28">
        <v>0</v>
      </c>
      <c r="H62" s="28">
        <v>0</v>
      </c>
      <c r="I62" s="28">
        <v>0</v>
      </c>
      <c r="J62" s="43">
        <f t="shared" si="3"/>
        <v>3120</v>
      </c>
      <c r="K62" s="26" t="s">
        <v>104</v>
      </c>
    </row>
    <row r="63" spans="1:11" ht="13.5" customHeight="1">
      <c r="A63" s="27">
        <v>3</v>
      </c>
      <c r="B63" s="26" t="s">
        <v>105</v>
      </c>
      <c r="C63" s="27" t="s">
        <v>51</v>
      </c>
      <c r="D63" s="34">
        <v>78</v>
      </c>
      <c r="E63" s="28">
        <v>0</v>
      </c>
      <c r="F63" s="28">
        <v>0</v>
      </c>
      <c r="G63" s="28">
        <v>0</v>
      </c>
      <c r="H63" s="28">
        <v>25</v>
      </c>
      <c r="I63" s="28">
        <v>0</v>
      </c>
      <c r="J63" s="43">
        <f t="shared" si="3"/>
        <v>1950</v>
      </c>
      <c r="K63" s="26" t="s">
        <v>106</v>
      </c>
    </row>
    <row r="64" spans="1:11" ht="13.5" customHeight="1">
      <c r="A64" s="27">
        <v>4</v>
      </c>
      <c r="B64" s="26" t="s">
        <v>107</v>
      </c>
      <c r="C64" s="27" t="s">
        <v>64</v>
      </c>
      <c r="D64" s="34">
        <v>0</v>
      </c>
      <c r="E64" s="28">
        <v>0</v>
      </c>
      <c r="F64" s="28">
        <v>100</v>
      </c>
      <c r="G64" s="28">
        <v>0.5</v>
      </c>
      <c r="H64" s="28">
        <v>200</v>
      </c>
      <c r="I64" s="28">
        <v>0</v>
      </c>
      <c r="J64" s="43">
        <f t="shared" si="3"/>
        <v>0</v>
      </c>
      <c r="K64" s="26" t="s">
        <v>108</v>
      </c>
    </row>
    <row r="65" spans="1:11" ht="13.5" customHeight="1">
      <c r="A65" s="27">
        <v>5</v>
      </c>
      <c r="B65" s="26" t="s">
        <v>109</v>
      </c>
      <c r="C65" s="27" t="s">
        <v>51</v>
      </c>
      <c r="D65" s="34">
        <v>78</v>
      </c>
      <c r="E65" s="28">
        <v>0</v>
      </c>
      <c r="F65" s="28">
        <v>0</v>
      </c>
      <c r="G65" s="28">
        <v>0.5</v>
      </c>
      <c r="H65" s="28">
        <v>12</v>
      </c>
      <c r="I65" s="28">
        <v>0</v>
      </c>
      <c r="J65" s="43">
        <f t="shared" si="3"/>
        <v>975</v>
      </c>
      <c r="K65" s="26" t="s">
        <v>110</v>
      </c>
    </row>
    <row r="66" spans="1:11" ht="13.5" customHeight="1">
      <c r="A66" s="27">
        <v>6</v>
      </c>
      <c r="B66" s="26" t="s">
        <v>111</v>
      </c>
      <c r="C66" s="27" t="s">
        <v>112</v>
      </c>
      <c r="D66" s="34">
        <v>78</v>
      </c>
      <c r="E66" s="28">
        <v>0</v>
      </c>
      <c r="F66" s="28">
        <v>12</v>
      </c>
      <c r="G66" s="28">
        <v>0</v>
      </c>
      <c r="H66" s="28">
        <v>12</v>
      </c>
      <c r="I66" s="28">
        <v>0</v>
      </c>
      <c r="J66" s="43">
        <f t="shared" si="3"/>
        <v>1872</v>
      </c>
      <c r="K66" s="26" t="s">
        <v>113</v>
      </c>
    </row>
    <row r="67" spans="1:11" ht="13.5" customHeight="1">
      <c r="A67" s="27">
        <v>7</v>
      </c>
      <c r="B67" s="26" t="s">
        <v>114</v>
      </c>
      <c r="C67" s="27" t="s">
        <v>51</v>
      </c>
      <c r="D67" s="34">
        <v>78</v>
      </c>
      <c r="E67" s="28">
        <v>4</v>
      </c>
      <c r="F67" s="28">
        <v>0.5</v>
      </c>
      <c r="G67" s="28">
        <v>0.2</v>
      </c>
      <c r="H67" s="28">
        <v>0</v>
      </c>
      <c r="I67" s="28">
        <v>0.15</v>
      </c>
      <c r="J67" s="43">
        <f t="shared" si="3"/>
        <v>378.30000000000007</v>
      </c>
      <c r="K67" s="26" t="s">
        <v>115</v>
      </c>
    </row>
    <row r="68" spans="1:11" ht="24.75" customHeight="1">
      <c r="A68" s="31" t="s">
        <v>116</v>
      </c>
      <c r="B68" s="39"/>
      <c r="C68" s="39"/>
      <c r="D68" s="39"/>
      <c r="E68" s="39"/>
      <c r="F68" s="39"/>
      <c r="G68" s="39"/>
      <c r="H68" s="39"/>
      <c r="I68" s="39"/>
      <c r="J68" s="39"/>
      <c r="K68" s="46"/>
    </row>
    <row r="69" spans="1:11" ht="13.5" customHeight="1">
      <c r="A69" s="33">
        <v>1</v>
      </c>
      <c r="B69" s="26" t="s">
        <v>117</v>
      </c>
      <c r="C69" s="27" t="s">
        <v>51</v>
      </c>
      <c r="D69" s="34">
        <v>78</v>
      </c>
      <c r="E69" s="28">
        <v>2.2</v>
      </c>
      <c r="F69" s="28">
        <v>0</v>
      </c>
      <c r="G69" s="28">
        <v>0</v>
      </c>
      <c r="H69" s="28">
        <v>2</v>
      </c>
      <c r="I69" s="28">
        <v>0</v>
      </c>
      <c r="J69" s="43">
        <f>D69*(E69+F69+G69+H69+I69)</f>
        <v>327.6</v>
      </c>
      <c r="K69" s="26" t="s">
        <v>118</v>
      </c>
    </row>
    <row r="70" spans="1:11" ht="13.5" customHeight="1">
      <c r="A70" s="33">
        <v>2</v>
      </c>
      <c r="B70" s="26" t="s">
        <v>119</v>
      </c>
      <c r="C70" s="27" t="s">
        <v>51</v>
      </c>
      <c r="D70" s="34">
        <v>6</v>
      </c>
      <c r="E70" s="28">
        <v>0</v>
      </c>
      <c r="F70" s="28">
        <v>0</v>
      </c>
      <c r="G70" s="28">
        <v>0.5</v>
      </c>
      <c r="H70" s="28">
        <v>35</v>
      </c>
      <c r="I70" s="28">
        <v>0</v>
      </c>
      <c r="J70" s="43">
        <f t="shared" si="3"/>
        <v>213</v>
      </c>
      <c r="K70" s="26" t="s">
        <v>45</v>
      </c>
    </row>
    <row r="71" spans="1:11" ht="13.5" customHeight="1">
      <c r="A71" s="33">
        <v>3</v>
      </c>
      <c r="B71" s="26" t="s">
        <v>120</v>
      </c>
      <c r="C71" s="27" t="s">
        <v>51</v>
      </c>
      <c r="D71" s="34">
        <v>2</v>
      </c>
      <c r="E71" s="28">
        <v>80</v>
      </c>
      <c r="F71" s="28">
        <v>10</v>
      </c>
      <c r="G71" s="28">
        <v>0.5</v>
      </c>
      <c r="H71" s="28">
        <v>60</v>
      </c>
      <c r="I71" s="28">
        <v>0</v>
      </c>
      <c r="J71" s="43">
        <f t="shared" si="3"/>
        <v>301</v>
      </c>
      <c r="K71" s="26" t="s">
        <v>121</v>
      </c>
    </row>
    <row r="72" spans="1:11" ht="13.5" customHeight="1">
      <c r="A72" s="33">
        <v>4</v>
      </c>
      <c r="B72" s="26" t="s">
        <v>122</v>
      </c>
      <c r="C72" s="27" t="s">
        <v>51</v>
      </c>
      <c r="D72" s="34">
        <v>78</v>
      </c>
      <c r="E72" s="28">
        <v>0</v>
      </c>
      <c r="F72" s="28">
        <v>1.7</v>
      </c>
      <c r="G72" s="28">
        <v>0</v>
      </c>
      <c r="H72" s="28">
        <v>0.8</v>
      </c>
      <c r="I72" s="28">
        <v>0</v>
      </c>
      <c r="J72" s="43">
        <f t="shared" si="3"/>
        <v>195</v>
      </c>
      <c r="K72" s="26" t="s">
        <v>123</v>
      </c>
    </row>
    <row r="73" spans="1:11" ht="13.5" customHeight="1">
      <c r="A73" s="33">
        <v>5</v>
      </c>
      <c r="B73" s="26" t="s">
        <v>124</v>
      </c>
      <c r="C73" s="27" t="s">
        <v>51</v>
      </c>
      <c r="D73" s="34">
        <v>78</v>
      </c>
      <c r="E73" s="28">
        <v>0</v>
      </c>
      <c r="F73" s="28">
        <v>0</v>
      </c>
      <c r="G73" s="28">
        <v>0</v>
      </c>
      <c r="H73" s="28">
        <v>6</v>
      </c>
      <c r="I73" s="28">
        <v>0</v>
      </c>
      <c r="J73" s="43">
        <f t="shared" si="3"/>
        <v>468</v>
      </c>
      <c r="K73" s="26" t="s">
        <v>125</v>
      </c>
    </row>
    <row r="74" spans="1:11" ht="13.5" customHeight="1">
      <c r="A74" s="33">
        <v>6</v>
      </c>
      <c r="B74" s="26" t="s">
        <v>126</v>
      </c>
      <c r="C74" s="27" t="s">
        <v>51</v>
      </c>
      <c r="D74" s="34">
        <v>78</v>
      </c>
      <c r="E74" s="28">
        <v>0</v>
      </c>
      <c r="F74" s="28">
        <v>0</v>
      </c>
      <c r="G74" s="28">
        <v>0</v>
      </c>
      <c r="H74" s="28">
        <v>5</v>
      </c>
      <c r="I74" s="28">
        <v>0</v>
      </c>
      <c r="J74" s="43">
        <f t="shared" si="3"/>
        <v>390</v>
      </c>
      <c r="K74" s="26" t="s">
        <v>127</v>
      </c>
    </row>
    <row r="75" spans="1:12" s="8" customFormat="1" ht="13.5" customHeight="1">
      <c r="A75" s="47" t="s">
        <v>128</v>
      </c>
      <c r="B75" s="48" t="s">
        <v>3</v>
      </c>
      <c r="C75" s="47" t="s">
        <v>129</v>
      </c>
      <c r="D75" s="49"/>
      <c r="E75" s="50"/>
      <c r="F75" s="50"/>
      <c r="G75" s="50"/>
      <c r="H75" s="51"/>
      <c r="I75" s="50"/>
      <c r="J75" s="64">
        <f>SUM(J5:J74)</f>
        <v>37271.458999999995</v>
      </c>
      <c r="K75" s="48" t="s">
        <v>130</v>
      </c>
      <c r="L75" s="65"/>
    </row>
    <row r="76" spans="1:11" ht="24.75" customHeight="1">
      <c r="A76" s="31" t="s">
        <v>131</v>
      </c>
      <c r="B76" s="39"/>
      <c r="C76" s="39"/>
      <c r="D76" s="39"/>
      <c r="E76" s="39"/>
      <c r="F76" s="39"/>
      <c r="G76" s="39"/>
      <c r="H76" s="39"/>
      <c r="I76" s="39"/>
      <c r="J76" s="39"/>
      <c r="K76" s="46"/>
    </row>
    <row r="77" spans="1:11" ht="13.5" customHeight="1">
      <c r="A77" s="33">
        <v>1</v>
      </c>
      <c r="B77" s="26" t="s">
        <v>132</v>
      </c>
      <c r="C77" s="27" t="s">
        <v>51</v>
      </c>
      <c r="D77" s="34">
        <v>30.3</v>
      </c>
      <c r="E77" s="28">
        <v>120</v>
      </c>
      <c r="F77" s="28">
        <v>0</v>
      </c>
      <c r="G77" s="28">
        <v>0</v>
      </c>
      <c r="H77" s="28">
        <v>0</v>
      </c>
      <c r="I77" s="28">
        <v>0</v>
      </c>
      <c r="J77" s="43">
        <f aca="true" t="shared" si="4" ref="J77:J106">D77*(E77+F77+G77+H77+I77)</f>
        <v>3636</v>
      </c>
      <c r="K77" s="26" t="s">
        <v>133</v>
      </c>
    </row>
    <row r="78" spans="1:11" ht="13.5" customHeight="1">
      <c r="A78" s="33">
        <v>2</v>
      </c>
      <c r="B78" s="26" t="s">
        <v>134</v>
      </c>
      <c r="C78" s="27" t="s">
        <v>51</v>
      </c>
      <c r="D78" s="34">
        <v>4.5</v>
      </c>
      <c r="E78" s="28">
        <v>100</v>
      </c>
      <c r="F78" s="28">
        <v>0</v>
      </c>
      <c r="G78" s="28">
        <v>0</v>
      </c>
      <c r="H78" s="28">
        <v>0</v>
      </c>
      <c r="I78" s="28">
        <v>0</v>
      </c>
      <c r="J78" s="43">
        <f t="shared" si="4"/>
        <v>450</v>
      </c>
      <c r="K78" s="26" t="s">
        <v>135</v>
      </c>
    </row>
    <row r="79" spans="1:11" ht="13.5" customHeight="1">
      <c r="A79" s="33">
        <v>3</v>
      </c>
      <c r="B79" s="26" t="s">
        <v>136</v>
      </c>
      <c r="C79" s="27" t="s">
        <v>51</v>
      </c>
      <c r="D79" s="34">
        <v>7</v>
      </c>
      <c r="E79" s="28">
        <v>100</v>
      </c>
      <c r="F79" s="28">
        <v>0</v>
      </c>
      <c r="G79" s="28">
        <v>0</v>
      </c>
      <c r="H79" s="28">
        <v>0</v>
      </c>
      <c r="I79" s="28">
        <v>0</v>
      </c>
      <c r="J79" s="43">
        <f t="shared" si="4"/>
        <v>700</v>
      </c>
      <c r="K79" s="26"/>
    </row>
    <row r="80" spans="1:11" ht="13.5" customHeight="1">
      <c r="A80" s="33">
        <v>4</v>
      </c>
      <c r="B80" s="26" t="s">
        <v>137</v>
      </c>
      <c r="C80" s="27" t="s">
        <v>51</v>
      </c>
      <c r="D80" s="34">
        <v>26</v>
      </c>
      <c r="E80" s="28">
        <v>80</v>
      </c>
      <c r="F80" s="28">
        <v>0</v>
      </c>
      <c r="G80" s="28">
        <v>0</v>
      </c>
      <c r="H80" s="28">
        <v>0</v>
      </c>
      <c r="I80" s="28">
        <v>0</v>
      </c>
      <c r="J80" s="43">
        <f t="shared" si="4"/>
        <v>2080</v>
      </c>
      <c r="K80" s="26" t="s">
        <v>135</v>
      </c>
    </row>
    <row r="81" spans="1:11" ht="13.5" customHeight="1">
      <c r="A81" s="33">
        <v>5</v>
      </c>
      <c r="B81" s="26" t="s">
        <v>138</v>
      </c>
      <c r="C81" s="27" t="s">
        <v>51</v>
      </c>
      <c r="D81" s="34">
        <v>32</v>
      </c>
      <c r="E81" s="28">
        <v>80</v>
      </c>
      <c r="F81" s="28">
        <v>0</v>
      </c>
      <c r="G81" s="28">
        <v>0</v>
      </c>
      <c r="H81" s="28">
        <v>0</v>
      </c>
      <c r="I81" s="28">
        <v>0</v>
      </c>
      <c r="J81" s="43">
        <f t="shared" si="4"/>
        <v>2560</v>
      </c>
      <c r="K81" s="26" t="s">
        <v>135</v>
      </c>
    </row>
    <row r="82" spans="1:11" ht="13.5" customHeight="1">
      <c r="A82" s="33">
        <v>5</v>
      </c>
      <c r="B82" s="26" t="s">
        <v>139</v>
      </c>
      <c r="C82" s="27" t="s">
        <v>51</v>
      </c>
      <c r="D82" s="34">
        <v>12</v>
      </c>
      <c r="E82" s="28">
        <v>120</v>
      </c>
      <c r="F82" s="28">
        <v>0</v>
      </c>
      <c r="G82" s="28">
        <v>0</v>
      </c>
      <c r="H82" s="28">
        <v>0</v>
      </c>
      <c r="I82" s="28">
        <v>0</v>
      </c>
      <c r="J82" s="43">
        <f t="shared" si="4"/>
        <v>1440</v>
      </c>
      <c r="K82" s="26" t="s">
        <v>140</v>
      </c>
    </row>
    <row r="83" spans="1:11" ht="13.5" customHeight="1">
      <c r="A83" s="33">
        <v>6</v>
      </c>
      <c r="B83" s="26" t="s">
        <v>141</v>
      </c>
      <c r="C83" s="27" t="s">
        <v>142</v>
      </c>
      <c r="D83" s="34">
        <v>4</v>
      </c>
      <c r="E83" s="28">
        <v>850</v>
      </c>
      <c r="F83" s="28">
        <v>0</v>
      </c>
      <c r="G83" s="28">
        <v>0</v>
      </c>
      <c r="H83" s="28">
        <v>0</v>
      </c>
      <c r="I83" s="28">
        <v>0</v>
      </c>
      <c r="J83" s="43">
        <f t="shared" si="4"/>
        <v>3400</v>
      </c>
      <c r="K83" s="26" t="s">
        <v>143</v>
      </c>
    </row>
    <row r="84" spans="1:11" ht="13.5" customHeight="1">
      <c r="A84" s="33">
        <v>6</v>
      </c>
      <c r="B84" s="26" t="s">
        <v>144</v>
      </c>
      <c r="C84" s="27" t="s">
        <v>142</v>
      </c>
      <c r="D84" s="34">
        <v>2</v>
      </c>
      <c r="E84" s="28">
        <v>850</v>
      </c>
      <c r="F84" s="28">
        <v>0</v>
      </c>
      <c r="G84" s="28">
        <v>0</v>
      </c>
      <c r="H84" s="28">
        <v>0</v>
      </c>
      <c r="I84" s="28">
        <v>0</v>
      </c>
      <c r="J84" s="43">
        <f t="shared" si="4"/>
        <v>1700</v>
      </c>
      <c r="K84" s="26" t="s">
        <v>145</v>
      </c>
    </row>
    <row r="85" spans="1:11" ht="13.5" customHeight="1">
      <c r="A85" s="33">
        <v>7</v>
      </c>
      <c r="B85" s="26" t="s">
        <v>146</v>
      </c>
      <c r="C85" s="27" t="s">
        <v>112</v>
      </c>
      <c r="D85" s="34">
        <v>2.6</v>
      </c>
      <c r="E85" s="52" t="s">
        <v>147</v>
      </c>
      <c r="F85" s="28">
        <v>0</v>
      </c>
      <c r="G85" s="28">
        <v>0</v>
      </c>
      <c r="H85" s="28">
        <v>0</v>
      </c>
      <c r="I85" s="28">
        <v>0</v>
      </c>
      <c r="J85" s="43">
        <f t="shared" si="4"/>
        <v>2210</v>
      </c>
      <c r="K85" s="26" t="s">
        <v>148</v>
      </c>
    </row>
    <row r="86" spans="1:11" ht="13.5" customHeight="1">
      <c r="A86" s="33">
        <v>11</v>
      </c>
      <c r="B86" s="26" t="s">
        <v>149</v>
      </c>
      <c r="C86" s="27" t="s">
        <v>150</v>
      </c>
      <c r="D86" s="34">
        <v>2</v>
      </c>
      <c r="E86" s="52" t="s">
        <v>151</v>
      </c>
      <c r="F86" s="28">
        <v>0</v>
      </c>
      <c r="G86" s="28">
        <v>0</v>
      </c>
      <c r="H86" s="28">
        <v>0</v>
      </c>
      <c r="I86" s="28">
        <v>0</v>
      </c>
      <c r="J86" s="43">
        <f t="shared" si="4"/>
        <v>2000</v>
      </c>
      <c r="K86" s="26"/>
    </row>
    <row r="87" spans="1:11" ht="13.5" customHeight="1">
      <c r="A87" s="33">
        <v>12</v>
      </c>
      <c r="B87" s="26" t="s">
        <v>152</v>
      </c>
      <c r="C87" s="27" t="s">
        <v>150</v>
      </c>
      <c r="D87" s="34">
        <v>2</v>
      </c>
      <c r="E87" s="52" t="s">
        <v>153</v>
      </c>
      <c r="F87" s="28">
        <v>0</v>
      </c>
      <c r="G87" s="28">
        <v>0</v>
      </c>
      <c r="H87" s="28">
        <v>0</v>
      </c>
      <c r="I87" s="28">
        <v>0</v>
      </c>
      <c r="J87" s="43">
        <f t="shared" si="4"/>
        <v>1398</v>
      </c>
      <c r="K87" s="26" t="s">
        <v>154</v>
      </c>
    </row>
    <row r="88" spans="1:11" ht="13.5" customHeight="1">
      <c r="A88" s="33">
        <v>12</v>
      </c>
      <c r="B88" s="26" t="s">
        <v>155</v>
      </c>
      <c r="C88" s="27" t="s">
        <v>142</v>
      </c>
      <c r="D88" s="34">
        <v>2</v>
      </c>
      <c r="E88" s="52" t="s">
        <v>151</v>
      </c>
      <c r="F88" s="28">
        <v>0</v>
      </c>
      <c r="G88" s="28">
        <v>0</v>
      </c>
      <c r="H88" s="28">
        <v>0</v>
      </c>
      <c r="I88" s="28">
        <v>0</v>
      </c>
      <c r="J88" s="43">
        <f t="shared" si="4"/>
        <v>2000</v>
      </c>
      <c r="K88" s="26"/>
    </row>
    <row r="89" spans="1:11" ht="13.5" customHeight="1">
      <c r="A89" s="33">
        <v>13</v>
      </c>
      <c r="B89" s="26" t="s">
        <v>156</v>
      </c>
      <c r="C89" s="27" t="s">
        <v>64</v>
      </c>
      <c r="D89" s="34">
        <v>1</v>
      </c>
      <c r="E89" s="52" t="s">
        <v>157</v>
      </c>
      <c r="F89" s="28">
        <v>0</v>
      </c>
      <c r="G89" s="28">
        <v>0</v>
      </c>
      <c r="H89" s="28">
        <v>0</v>
      </c>
      <c r="I89" s="28">
        <v>0</v>
      </c>
      <c r="J89" s="43">
        <f t="shared" si="4"/>
        <v>3000</v>
      </c>
      <c r="K89" s="26"/>
    </row>
    <row r="90" spans="1:11" ht="13.5" customHeight="1">
      <c r="A90" s="33">
        <v>14</v>
      </c>
      <c r="B90" s="26" t="s">
        <v>158</v>
      </c>
      <c r="C90" s="27" t="s">
        <v>64</v>
      </c>
      <c r="D90" s="34">
        <v>1</v>
      </c>
      <c r="E90" s="52" t="s">
        <v>151</v>
      </c>
      <c r="F90" s="28">
        <v>0</v>
      </c>
      <c r="G90" s="28">
        <v>0</v>
      </c>
      <c r="H90" s="28">
        <v>0</v>
      </c>
      <c r="I90" s="28">
        <v>0</v>
      </c>
      <c r="J90" s="43">
        <f t="shared" si="4"/>
        <v>1000</v>
      </c>
      <c r="K90" s="26" t="s">
        <v>159</v>
      </c>
    </row>
    <row r="91" spans="1:11" ht="13.5" customHeight="1">
      <c r="A91" s="33">
        <v>15</v>
      </c>
      <c r="B91" s="26" t="s">
        <v>160</v>
      </c>
      <c r="C91" s="27" t="s">
        <v>64</v>
      </c>
      <c r="D91" s="34">
        <v>1</v>
      </c>
      <c r="E91" s="52" t="s">
        <v>161</v>
      </c>
      <c r="F91" s="28">
        <v>0</v>
      </c>
      <c r="G91" s="28">
        <v>0</v>
      </c>
      <c r="H91" s="28">
        <v>0</v>
      </c>
      <c r="I91" s="28">
        <v>0</v>
      </c>
      <c r="J91" s="43">
        <f t="shared" si="4"/>
        <v>1200</v>
      </c>
      <c r="K91" s="26" t="s">
        <v>162</v>
      </c>
    </row>
    <row r="92" spans="1:11" ht="13.5" customHeight="1">
      <c r="A92" s="33">
        <v>16</v>
      </c>
      <c r="B92" s="26" t="s">
        <v>163</v>
      </c>
      <c r="C92" s="27" t="s">
        <v>64</v>
      </c>
      <c r="D92" s="34">
        <v>1</v>
      </c>
      <c r="E92" s="52" t="s">
        <v>164</v>
      </c>
      <c r="F92" s="28">
        <v>0</v>
      </c>
      <c r="G92" s="28">
        <v>0</v>
      </c>
      <c r="H92" s="28">
        <v>0</v>
      </c>
      <c r="I92" s="28">
        <v>0</v>
      </c>
      <c r="J92" s="43">
        <f t="shared" si="4"/>
        <v>800</v>
      </c>
      <c r="K92" s="26" t="s">
        <v>165</v>
      </c>
    </row>
    <row r="93" spans="1:11" ht="13.5" customHeight="1">
      <c r="A93" s="33">
        <v>17</v>
      </c>
      <c r="B93" s="26" t="s">
        <v>166</v>
      </c>
      <c r="C93" s="27" t="s">
        <v>51</v>
      </c>
      <c r="D93" s="34">
        <v>3.5</v>
      </c>
      <c r="E93" s="52" t="s">
        <v>167</v>
      </c>
      <c r="F93" s="28">
        <v>0</v>
      </c>
      <c r="G93" s="28">
        <v>0</v>
      </c>
      <c r="H93" s="28">
        <v>0</v>
      </c>
      <c r="I93" s="28">
        <v>0</v>
      </c>
      <c r="J93" s="43">
        <f t="shared" si="4"/>
        <v>1750</v>
      </c>
      <c r="K93" s="26"/>
    </row>
    <row r="94" spans="1:11" ht="13.5" customHeight="1">
      <c r="A94" s="33">
        <v>17</v>
      </c>
      <c r="B94" s="26" t="s">
        <v>168</v>
      </c>
      <c r="C94" s="27" t="s">
        <v>51</v>
      </c>
      <c r="D94" s="34">
        <v>4</v>
      </c>
      <c r="E94" s="52" t="s">
        <v>167</v>
      </c>
      <c r="F94" s="28">
        <v>0</v>
      </c>
      <c r="G94" s="28">
        <v>0</v>
      </c>
      <c r="H94" s="28">
        <v>0</v>
      </c>
      <c r="I94" s="28">
        <v>0</v>
      </c>
      <c r="J94" s="43">
        <f t="shared" si="4"/>
        <v>2000</v>
      </c>
      <c r="K94" s="26"/>
    </row>
    <row r="95" spans="1:11" ht="13.5" customHeight="1">
      <c r="A95" s="33">
        <v>17</v>
      </c>
      <c r="B95" s="26" t="s">
        <v>169</v>
      </c>
      <c r="C95" s="27" t="s">
        <v>51</v>
      </c>
      <c r="D95" s="34">
        <v>6.5</v>
      </c>
      <c r="E95" s="52" t="s">
        <v>167</v>
      </c>
      <c r="F95" s="28">
        <v>0</v>
      </c>
      <c r="G95" s="28">
        <v>0</v>
      </c>
      <c r="H95" s="28">
        <v>0</v>
      </c>
      <c r="I95" s="28">
        <v>0</v>
      </c>
      <c r="J95" s="43">
        <f t="shared" si="4"/>
        <v>3250</v>
      </c>
      <c r="K95" s="26"/>
    </row>
    <row r="96" spans="1:11" ht="13.5" customHeight="1">
      <c r="A96" s="33">
        <v>17</v>
      </c>
      <c r="B96" s="26" t="s">
        <v>170</v>
      </c>
      <c r="C96" s="27" t="s">
        <v>51</v>
      </c>
      <c r="D96" s="34">
        <v>4.8</v>
      </c>
      <c r="E96" s="52" t="s">
        <v>167</v>
      </c>
      <c r="F96" s="28">
        <v>0</v>
      </c>
      <c r="G96" s="28">
        <v>0</v>
      </c>
      <c r="H96" s="28">
        <v>0</v>
      </c>
      <c r="I96" s="28">
        <v>0</v>
      </c>
      <c r="J96" s="43">
        <f t="shared" si="4"/>
        <v>2400</v>
      </c>
      <c r="K96" s="26"/>
    </row>
    <row r="97" spans="1:11" ht="13.5" customHeight="1">
      <c r="A97" s="33">
        <v>18</v>
      </c>
      <c r="B97" s="26" t="s">
        <v>171</v>
      </c>
      <c r="C97" s="27" t="s">
        <v>142</v>
      </c>
      <c r="D97" s="34">
        <v>1</v>
      </c>
      <c r="E97" s="52" t="s">
        <v>172</v>
      </c>
      <c r="F97" s="28">
        <v>0</v>
      </c>
      <c r="G97" s="28">
        <v>0</v>
      </c>
      <c r="H97" s="28">
        <v>0</v>
      </c>
      <c r="I97" s="28">
        <v>0</v>
      </c>
      <c r="J97" s="43">
        <f t="shared" si="4"/>
        <v>1500</v>
      </c>
      <c r="K97" s="26"/>
    </row>
    <row r="98" spans="1:11" ht="13.5" customHeight="1">
      <c r="A98" s="33">
        <v>19</v>
      </c>
      <c r="B98" s="26" t="s">
        <v>173</v>
      </c>
      <c r="C98" s="27" t="s">
        <v>142</v>
      </c>
      <c r="D98" s="34">
        <v>1</v>
      </c>
      <c r="E98" s="52" t="s">
        <v>174</v>
      </c>
      <c r="F98" s="28">
        <v>0</v>
      </c>
      <c r="G98" s="28">
        <v>0</v>
      </c>
      <c r="H98" s="28">
        <v>0</v>
      </c>
      <c r="I98" s="28">
        <v>0</v>
      </c>
      <c r="J98" s="43">
        <f t="shared" si="4"/>
        <v>2800</v>
      </c>
      <c r="K98" s="26"/>
    </row>
    <row r="99" spans="1:11" ht="13.5" customHeight="1">
      <c r="A99" s="33">
        <v>21</v>
      </c>
      <c r="B99" s="26" t="s">
        <v>175</v>
      </c>
      <c r="C99" s="27" t="s">
        <v>64</v>
      </c>
      <c r="D99" s="34">
        <v>1</v>
      </c>
      <c r="E99" s="52" t="s">
        <v>176</v>
      </c>
      <c r="F99" s="28">
        <v>0</v>
      </c>
      <c r="G99" s="28">
        <v>0</v>
      </c>
      <c r="H99" s="28">
        <v>0</v>
      </c>
      <c r="I99" s="28">
        <v>0</v>
      </c>
      <c r="J99" s="43">
        <f t="shared" si="4"/>
        <v>3500</v>
      </c>
      <c r="K99" s="26"/>
    </row>
    <row r="100" spans="1:11" ht="13.5" customHeight="1">
      <c r="A100" s="33">
        <v>22</v>
      </c>
      <c r="B100" s="26" t="s">
        <v>177</v>
      </c>
      <c r="C100" s="27" t="s">
        <v>51</v>
      </c>
      <c r="D100" s="34">
        <v>30.7</v>
      </c>
      <c r="E100" s="52" t="s">
        <v>178</v>
      </c>
      <c r="F100" s="28">
        <v>0</v>
      </c>
      <c r="G100" s="28">
        <v>0</v>
      </c>
      <c r="H100" s="28">
        <v>0</v>
      </c>
      <c r="I100" s="28">
        <v>0</v>
      </c>
      <c r="J100" s="43">
        <f t="shared" si="4"/>
        <v>2609.5</v>
      </c>
      <c r="K100" s="26" t="s">
        <v>179</v>
      </c>
    </row>
    <row r="101" spans="1:11" ht="13.5" customHeight="1">
      <c r="A101" s="33">
        <v>23</v>
      </c>
      <c r="B101" s="26" t="s">
        <v>180</v>
      </c>
      <c r="C101" s="27" t="s">
        <v>51</v>
      </c>
      <c r="D101" s="34">
        <v>7</v>
      </c>
      <c r="E101" s="52" t="s">
        <v>181</v>
      </c>
      <c r="F101" s="28">
        <v>0</v>
      </c>
      <c r="G101" s="28">
        <v>0</v>
      </c>
      <c r="H101" s="28">
        <v>0</v>
      </c>
      <c r="I101" s="28">
        <v>0</v>
      </c>
      <c r="J101" s="43">
        <f t="shared" si="4"/>
        <v>3150</v>
      </c>
      <c r="K101" s="26"/>
    </row>
    <row r="102" spans="1:11" ht="13.5" customHeight="1">
      <c r="A102" s="33">
        <v>23</v>
      </c>
      <c r="B102" s="26" t="s">
        <v>182</v>
      </c>
      <c r="C102" s="27" t="s">
        <v>183</v>
      </c>
      <c r="D102" s="34">
        <v>2</v>
      </c>
      <c r="E102" s="52" t="s">
        <v>161</v>
      </c>
      <c r="F102" s="28">
        <v>0</v>
      </c>
      <c r="G102" s="28">
        <v>0</v>
      </c>
      <c r="H102" s="28">
        <v>0</v>
      </c>
      <c r="I102" s="28">
        <v>0</v>
      </c>
      <c r="J102" s="43">
        <f t="shared" si="4"/>
        <v>2400</v>
      </c>
      <c r="K102" s="26" t="s">
        <v>184</v>
      </c>
    </row>
    <row r="103" spans="1:11" ht="13.5" customHeight="1">
      <c r="A103" s="33">
        <v>24</v>
      </c>
      <c r="B103" s="26" t="s">
        <v>185</v>
      </c>
      <c r="C103" s="27" t="s">
        <v>142</v>
      </c>
      <c r="D103" s="34">
        <v>1</v>
      </c>
      <c r="E103" s="52" t="s">
        <v>157</v>
      </c>
      <c r="F103" s="28">
        <v>0</v>
      </c>
      <c r="G103" s="28">
        <v>0</v>
      </c>
      <c r="H103" s="28">
        <v>0</v>
      </c>
      <c r="I103" s="28">
        <v>0</v>
      </c>
      <c r="J103" s="43">
        <f t="shared" si="4"/>
        <v>3000</v>
      </c>
      <c r="K103" s="26" t="s">
        <v>186</v>
      </c>
    </row>
    <row r="104" spans="1:11" ht="13.5" customHeight="1">
      <c r="A104" s="33">
        <v>26</v>
      </c>
      <c r="B104" s="26" t="s">
        <v>187</v>
      </c>
      <c r="C104" s="27" t="s">
        <v>64</v>
      </c>
      <c r="D104" s="34">
        <v>1</v>
      </c>
      <c r="E104" s="52" t="s">
        <v>167</v>
      </c>
      <c r="F104" s="28">
        <v>0</v>
      </c>
      <c r="G104" s="28">
        <v>0</v>
      </c>
      <c r="H104" s="28">
        <v>0</v>
      </c>
      <c r="I104" s="28">
        <v>0</v>
      </c>
      <c r="J104" s="43">
        <f t="shared" si="4"/>
        <v>500</v>
      </c>
      <c r="K104" s="26" t="s">
        <v>188</v>
      </c>
    </row>
    <row r="105" spans="1:11" ht="13.5" customHeight="1">
      <c r="A105" s="33">
        <v>27</v>
      </c>
      <c r="B105" s="26" t="s">
        <v>189</v>
      </c>
      <c r="C105" s="27" t="s">
        <v>190</v>
      </c>
      <c r="D105" s="34">
        <v>5</v>
      </c>
      <c r="E105" s="52" t="s">
        <v>191</v>
      </c>
      <c r="F105" s="28">
        <v>0</v>
      </c>
      <c r="G105" s="28">
        <v>0</v>
      </c>
      <c r="H105" s="28">
        <v>0</v>
      </c>
      <c r="I105" s="28">
        <v>0</v>
      </c>
      <c r="J105" s="43">
        <f t="shared" si="4"/>
        <v>500</v>
      </c>
      <c r="K105" s="26" t="s">
        <v>192</v>
      </c>
    </row>
    <row r="106" spans="1:11" ht="13.5" customHeight="1">
      <c r="A106" s="33">
        <v>28</v>
      </c>
      <c r="B106" s="26" t="s">
        <v>193</v>
      </c>
      <c r="C106" s="27" t="s">
        <v>64</v>
      </c>
      <c r="D106" s="34">
        <v>1</v>
      </c>
      <c r="E106" s="52" t="s">
        <v>172</v>
      </c>
      <c r="F106" s="28">
        <v>0</v>
      </c>
      <c r="G106" s="28">
        <v>0</v>
      </c>
      <c r="H106" s="28">
        <v>0</v>
      </c>
      <c r="I106" s="28">
        <v>0</v>
      </c>
      <c r="J106" s="43">
        <f t="shared" si="4"/>
        <v>1500</v>
      </c>
      <c r="K106" s="26" t="s">
        <v>194</v>
      </c>
    </row>
    <row r="107" spans="1:12" s="8" customFormat="1" ht="13.5" customHeight="1">
      <c r="A107" s="47" t="s">
        <v>128</v>
      </c>
      <c r="B107" s="48" t="s">
        <v>195</v>
      </c>
      <c r="C107" s="47" t="s">
        <v>129</v>
      </c>
      <c r="D107" s="49"/>
      <c r="E107" s="50"/>
      <c r="F107" s="50"/>
      <c r="G107" s="50"/>
      <c r="H107" s="51"/>
      <c r="I107" s="50"/>
      <c r="J107" s="64">
        <f>SUM(J77:J106)</f>
        <v>60433.5</v>
      </c>
      <c r="K107" s="48"/>
      <c r="L107" s="65"/>
    </row>
    <row r="108" spans="1:12" s="8" customFormat="1" ht="13.5" customHeight="1">
      <c r="A108" s="47" t="s">
        <v>196</v>
      </c>
      <c r="B108" s="48" t="s">
        <v>197</v>
      </c>
      <c r="C108" s="47" t="s">
        <v>129</v>
      </c>
      <c r="D108" s="49"/>
      <c r="E108" s="50"/>
      <c r="F108" s="50"/>
      <c r="G108" s="50"/>
      <c r="H108" s="51"/>
      <c r="I108" s="50"/>
      <c r="J108" s="64">
        <f>SUM(J107+J75)</f>
        <v>97704.959</v>
      </c>
      <c r="K108" s="48"/>
      <c r="L108" s="65"/>
    </row>
    <row r="109" spans="1:12" s="8" customFormat="1" ht="13.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65"/>
    </row>
    <row r="110" spans="1:12" s="8" customFormat="1" ht="13.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65"/>
    </row>
    <row r="111" spans="1:35" s="9" customFormat="1" ht="24.75" customHeight="1">
      <c r="A111" s="55" t="s">
        <v>48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</row>
    <row r="112" spans="1:11" s="10" customFormat="1" ht="21" customHeight="1">
      <c r="A112" s="57" t="s">
        <v>198</v>
      </c>
      <c r="B112" s="58" t="s">
        <v>199</v>
      </c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s="10" customFormat="1" ht="21" customHeight="1">
      <c r="A113" s="59"/>
      <c r="B113" s="60" t="s">
        <v>200</v>
      </c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s="10" customFormat="1" ht="21" customHeight="1">
      <c r="A114" s="59"/>
      <c r="B114" s="60" t="s">
        <v>201</v>
      </c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s="10" customFormat="1" ht="21" customHeight="1">
      <c r="A115" s="59"/>
      <c r="B115" s="60" t="s">
        <v>202</v>
      </c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s="10" customFormat="1" ht="21" customHeight="1">
      <c r="A116" s="59"/>
      <c r="B116" s="60" t="s">
        <v>203</v>
      </c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1" s="10" customFormat="1" ht="13.5" customHeight="1">
      <c r="A117" s="62"/>
      <c r="B117" s="63"/>
      <c r="C117" s="62"/>
      <c r="D117" s="62"/>
      <c r="E117" s="62"/>
      <c r="F117" s="62"/>
      <c r="G117" s="62"/>
      <c r="H117" s="62"/>
      <c r="I117" s="62"/>
      <c r="J117" s="62"/>
      <c r="K117" s="67"/>
    </row>
  </sheetData>
  <sheetProtection/>
  <mergeCells count="23">
    <mergeCell ref="A1:K1"/>
    <mergeCell ref="A2:K2"/>
    <mergeCell ref="A4:K4"/>
    <mergeCell ref="A13:K13"/>
    <mergeCell ref="A19:K19"/>
    <mergeCell ref="A25:K25"/>
    <mergeCell ref="A31:K31"/>
    <mergeCell ref="A38:K38"/>
    <mergeCell ref="A45:K45"/>
    <mergeCell ref="A51:K51"/>
    <mergeCell ref="A56:K56"/>
    <mergeCell ref="A60:K60"/>
    <mergeCell ref="A68:K68"/>
    <mergeCell ref="A76:K76"/>
    <mergeCell ref="A111:K111"/>
    <mergeCell ref="B112:K112"/>
    <mergeCell ref="B113:K113"/>
    <mergeCell ref="B114:K114"/>
    <mergeCell ref="B115:K115"/>
    <mergeCell ref="B116:K116"/>
    <mergeCell ref="A117:K117"/>
    <mergeCell ref="A112:A116"/>
    <mergeCell ref="A109:K110"/>
  </mergeCells>
  <printOptions/>
  <pageMargins left="0.08" right="0.08" top="0.24" bottom="0.24" header="0.51" footer="0.16"/>
  <pageSetup horizontalDpi="600" verticalDpi="600" orientation="landscape" paperSize="9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  <ignoredErrors>
    <ignoredError sqref="E85:E10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2019-02-22T06:15:27Z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