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825" tabRatio="238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'Sheet1'!$A$4:$G$119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<sst xmlns="http://schemas.openxmlformats.org/spreadsheetml/2006/main" count="319" uniqueCount="112">
  <si>
    <t>室内装饰工程（预）算书</t>
  </si>
  <si>
    <t>工程地点：</t>
  </si>
  <si>
    <t>面积：130平米</t>
  </si>
  <si>
    <t xml:space="preserve"> 饰面:水曲</t>
  </si>
  <si>
    <t>客户名称：</t>
  </si>
  <si>
    <t>电话：</t>
  </si>
  <si>
    <t>设计师：</t>
  </si>
  <si>
    <t xml:space="preserve"> </t>
  </si>
  <si>
    <t>项目名称</t>
  </si>
  <si>
    <t>单位</t>
  </si>
  <si>
    <t>工程量</t>
  </si>
  <si>
    <t>单价</t>
  </si>
  <si>
    <t>金额</t>
  </si>
  <si>
    <t>工      艺      作      法</t>
  </si>
  <si>
    <t xml:space="preserve">   </t>
  </si>
  <si>
    <t>一</t>
  </si>
  <si>
    <t>土建工程</t>
  </si>
  <si>
    <t>主卧卫生间地砖铺设</t>
  </si>
  <si>
    <t>㎡</t>
  </si>
  <si>
    <t>1、甲供主材。乙供辅料325#水泥。</t>
  </si>
  <si>
    <t>2、地砖不小于200*200mm,不大于600*600.</t>
  </si>
  <si>
    <t>3、加铜条（甲供）每㎡加15元，拼花另计</t>
  </si>
  <si>
    <t>主卧卫生间墙砖铺设</t>
  </si>
  <si>
    <t>2、遇砂灰墙面、贴砖，另加收复杂施工费20元/㎡</t>
  </si>
  <si>
    <t>3、门窗洞口工程量减半计算，拼花或特殊尺寸取费另计，若乙供主材另签代买协议,砖不小于200*200mm,不大于600*600.</t>
  </si>
  <si>
    <t>主卧卫生间防水处理</t>
  </si>
  <si>
    <t>1、地面pps卷材做一遍（300高）=</t>
  </si>
  <si>
    <t>2、劳亚尔2遍（含墙面）墙面做到1800mm</t>
  </si>
  <si>
    <t>客卧卫生间地砖铺设</t>
  </si>
  <si>
    <t>客卧卫生间墙砖铺设</t>
  </si>
  <si>
    <t>客卧卫生间防水处理</t>
  </si>
  <si>
    <t>1、地面pps卷材做一遍（300高）</t>
  </si>
  <si>
    <t>厨房地砖铺设</t>
  </si>
  <si>
    <t>厨房墙砖铺设</t>
  </si>
  <si>
    <t>卧室粘砖</t>
  </si>
  <si>
    <t>包管</t>
  </si>
  <si>
    <t>根</t>
  </si>
  <si>
    <t>1、红砖、水泥砂浆或塑铝板制作</t>
  </si>
  <si>
    <t>下水改造</t>
  </si>
  <si>
    <t>室</t>
  </si>
  <si>
    <t>1、含管件及地面抬高</t>
  </si>
  <si>
    <t>砸墙</t>
  </si>
  <si>
    <t>平米</t>
  </si>
  <si>
    <t>人工费</t>
  </si>
  <si>
    <t>砌墙</t>
  </si>
  <si>
    <t>红砖，水泥，沙子，人工费</t>
  </si>
  <si>
    <t>砖铲除</t>
  </si>
  <si>
    <t>拆除后墙体抹平</t>
  </si>
  <si>
    <t>人工费，水泥，沙子</t>
  </si>
  <si>
    <t>木作拆除原橱柜</t>
  </si>
  <si>
    <t>项</t>
  </si>
  <si>
    <t>铲除大白</t>
  </si>
  <si>
    <t>砸地面</t>
  </si>
  <si>
    <t>小计</t>
  </si>
  <si>
    <t>二</t>
  </si>
  <si>
    <t>木做工程</t>
  </si>
  <si>
    <t>玄关餐厅</t>
  </si>
  <si>
    <t>天花及墙面大白</t>
  </si>
  <si>
    <t>铲除墙皮，墙面三遍大白。若遇砂灰墙、隔墙、须满贴的确良布，增加15元/㎡，墙体保温层另计</t>
  </si>
  <si>
    <t>墙面壁纸打磨费</t>
  </si>
  <si>
    <t>天花乳胶漆</t>
  </si>
  <si>
    <t>多乐士5合1三遍，每加一色另加300元/套.打磨门、窗洞口工程减半。（含4元/平方找平打磨费）</t>
  </si>
  <si>
    <t>餐厅背景墙</t>
  </si>
  <si>
    <r>
      <t>详见设计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图纸</t>
    </r>
  </si>
  <si>
    <t>鞋柜造型</t>
  </si>
  <si>
    <r>
      <t>含鞋柜 详见设计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图纸</t>
    </r>
  </si>
  <si>
    <t>吊顶</t>
  </si>
  <si>
    <t>1、木龙骨、合资9mm厚纸面石膏板</t>
  </si>
  <si>
    <t>2、自攻螺丝、擦防锈漆</t>
  </si>
  <si>
    <t>3、尺寸最大处展开面积计算</t>
  </si>
  <si>
    <t>4、饰面披灰、刷乳胶漆及灯具、石膏线另计</t>
  </si>
  <si>
    <t>客厅</t>
  </si>
  <si>
    <t>电视背景墙</t>
  </si>
  <si>
    <t>主卧室</t>
  </si>
  <si>
    <t>衣柜</t>
  </si>
  <si>
    <t>主卧室衣帽间</t>
  </si>
  <si>
    <t>天花及墙面乳胶漆</t>
  </si>
  <si>
    <t>窗帘盒</t>
  </si>
  <si>
    <t>米</t>
  </si>
  <si>
    <t>1、细木工板骨架，石膏板饰面。</t>
  </si>
  <si>
    <t>客卧室</t>
  </si>
  <si>
    <t>背景墙</t>
  </si>
  <si>
    <t>石膏棚线</t>
  </si>
  <si>
    <t>1、石膏线素线小于100mm</t>
  </si>
  <si>
    <t>2、石膏线宽度每增加20mm，单价增加3元/米。</t>
  </si>
  <si>
    <t>过廊</t>
  </si>
  <si>
    <t>三</t>
  </si>
  <si>
    <t>木作油漆</t>
  </si>
  <si>
    <t>油漆</t>
  </si>
  <si>
    <t>1、油漆工程量按外柜面积计算。三遍底漆，两遍面漆。</t>
  </si>
  <si>
    <t>四</t>
  </si>
  <si>
    <t>其它</t>
  </si>
  <si>
    <t>洁具安装</t>
  </si>
  <si>
    <t>套</t>
  </si>
  <si>
    <t>甲方自购主材，乙方安装</t>
  </si>
  <si>
    <t>合计</t>
  </si>
  <si>
    <t>五</t>
  </si>
  <si>
    <t>材料运输搬运费</t>
  </si>
  <si>
    <r>
      <t>人工费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不含主材搬运</t>
    </r>
    <r>
      <rPr>
        <sz val="11"/>
        <rFont val="Times New Roman"/>
        <family val="1"/>
      </rPr>
      <t>)</t>
    </r>
  </si>
  <si>
    <t>六</t>
  </si>
  <si>
    <t>二次材料运输搬运费</t>
  </si>
  <si>
    <t>七</t>
  </si>
  <si>
    <t xml:space="preserve">工程管理费 </t>
  </si>
  <si>
    <t>合同造价</t>
  </si>
  <si>
    <t xml:space="preserve">      2、工程施工中增项，需业主与公司签定协议，交付增项款后，再行施工； 工程施工中减项，减项额度不能超过总工程款的10%。如发生减项额度超过总工程款的10%，公司收取该减项款的30%工程管理费，再行施工；</t>
  </si>
  <si>
    <t xml:space="preserve">      4、此报价冷热水部分按实际工程量48元/米结算，所发生费用在木工中期结算；</t>
  </si>
  <si>
    <t xml:space="preserve">      5、电路走线36元/米结算，所发生费用在木工中期结算；穿梁打眼由业主负责。</t>
  </si>
  <si>
    <t xml:space="preserve">      6、所有装修项目及工程量以此工程预算书为准，公司不承担任何口头承诺。公司承担最终解释权。</t>
  </si>
  <si>
    <t xml:space="preserve">      7、（如有活动，参加折扣时）水电路增项不打折，减项按原折扣返还。</t>
  </si>
  <si>
    <t xml:space="preserve">      8.如有地沟回填，按每米10元收费.</t>
  </si>
  <si>
    <t xml:space="preserve">      3、此报价不含主材（地板、瓷砖、理石、灯具、洁具及配件、锁具、合页、开关插座、滑道、五金挂件等）；</t>
  </si>
  <si>
    <t>说明：1、此报价不含物业装修押金及吊装费，该费用由业主负担；装修公司除工人进门证及工本费外，其它费用全部由房主承担；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</si>
</sst>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</numFmts>
  <fonts count="4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26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8" fontId="8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79" fontId="9" fillId="34" borderId="10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9" fillId="34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178" fontId="9" fillId="0" borderId="10" xfId="0" applyNumberFormat="1" applyFont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9" fontId="3" fillId="34" borderId="10" xfId="0" applyNumberFormat="1" applyFont="1" applyFill="1" applyBorder="1" applyAlignment="1">
      <alignment horizontal="center" vertical="center"/>
    </xf>
    <xf numFmtId="178" fontId="8" fillId="34" borderId="12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3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x123.cn/zb/?utm_source=zx123&amp;utm_medium=downloadsheet&amp;utm_content=fbzbshengqing3pk&amp;utm_wenzhang=130pingmi" TargetMode="External" /><Relationship Id="rId3" Type="http://schemas.openxmlformats.org/officeDocument/2006/relationships/hyperlink" Target="http://www.zx123.cn/zb/?utm_source=zx123&amp;utm_medium=downloadsheet&amp;utm_content=fbzbshengqing3pk&amp;utm_wenzhang=130pingm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1" name="Picture 1" descr="表格里的广告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P146"/>
  <sheetViews>
    <sheetView zoomScalePageLayoutView="0" workbookViewId="0" topLeftCell="A73">
      <selection activeCell="B83" sqref="B83:F90"/>
    </sheetView>
  </sheetViews>
  <sheetFormatPr defaultColWidth="9.00390625" defaultRowHeight="14.25"/>
  <cols>
    <col min="1" max="1" width="2.625" style="9" customWidth="1"/>
    <col min="2" max="2" width="17.75390625" style="9" customWidth="1"/>
    <col min="3" max="3" width="4.00390625" style="9" customWidth="1"/>
    <col min="4" max="4" width="6.25390625" style="9" customWidth="1"/>
    <col min="5" max="5" width="4.375" style="9" customWidth="1"/>
    <col min="6" max="6" width="11.375" style="10" customWidth="1"/>
    <col min="7" max="7" width="67.50390625" style="8" customWidth="1"/>
    <col min="8" max="8" width="11.125" style="9" customWidth="1"/>
    <col min="9" max="16384" width="9.00390625" style="9" customWidth="1"/>
  </cols>
  <sheetData>
    <row r="1" ht="21.75" customHeight="1"/>
    <row r="2" ht="24" customHeight="1"/>
    <row r="3" ht="16.5" customHeight="1"/>
    <row r="4" spans="1:7" ht="33.75">
      <c r="A4" s="112" t="s">
        <v>0</v>
      </c>
      <c r="B4" s="112"/>
      <c r="C4" s="112"/>
      <c r="D4" s="112"/>
      <c r="E4" s="112"/>
      <c r="F4" s="112"/>
      <c r="G4" s="112"/>
    </row>
    <row r="5" spans="1:7" ht="13.5">
      <c r="A5" s="113" t="s">
        <v>1</v>
      </c>
      <c r="B5" s="113"/>
      <c r="C5" s="113"/>
      <c r="D5" s="113" t="s">
        <v>2</v>
      </c>
      <c r="E5" s="113"/>
      <c r="F5" s="113"/>
      <c r="G5" s="11" t="s">
        <v>3</v>
      </c>
    </row>
    <row r="6" spans="1:7" ht="13.5">
      <c r="A6" s="113" t="s">
        <v>4</v>
      </c>
      <c r="B6" s="113"/>
      <c r="C6" s="113"/>
      <c r="D6" s="113" t="s">
        <v>5</v>
      </c>
      <c r="E6" s="113"/>
      <c r="F6" s="113"/>
      <c r="G6" s="11" t="s">
        <v>6</v>
      </c>
    </row>
    <row r="7" spans="1:8" s="1" customFormat="1" ht="13.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3" t="s">
        <v>12</v>
      </c>
      <c r="G7" s="14" t="s">
        <v>13</v>
      </c>
      <c r="H7" s="1" t="s">
        <v>14</v>
      </c>
    </row>
    <row r="8" spans="1:7" s="1" customFormat="1" ht="15.75" customHeight="1">
      <c r="A8" s="15" t="s">
        <v>15</v>
      </c>
      <c r="B8" s="12" t="s">
        <v>16</v>
      </c>
      <c r="C8" s="12"/>
      <c r="D8" s="12"/>
      <c r="E8" s="12"/>
      <c r="F8" s="16"/>
      <c r="G8" s="17"/>
    </row>
    <row r="9" spans="1:7" ht="12">
      <c r="A9" s="108"/>
      <c r="B9" s="101" t="s">
        <v>17</v>
      </c>
      <c r="C9" s="97" t="s">
        <v>18</v>
      </c>
      <c r="D9" s="97">
        <v>6.2</v>
      </c>
      <c r="E9" s="97">
        <v>70</v>
      </c>
      <c r="F9" s="92">
        <f>E9*D9</f>
        <v>434</v>
      </c>
      <c r="G9" s="22" t="s">
        <v>19</v>
      </c>
    </row>
    <row r="10" spans="1:7" ht="12">
      <c r="A10" s="108"/>
      <c r="B10" s="101"/>
      <c r="C10" s="97"/>
      <c r="D10" s="97"/>
      <c r="E10" s="97"/>
      <c r="F10" s="92"/>
      <c r="G10" s="22" t="s">
        <v>20</v>
      </c>
    </row>
    <row r="11" spans="1:7" ht="12">
      <c r="A11" s="108"/>
      <c r="B11" s="101"/>
      <c r="C11" s="97"/>
      <c r="D11" s="97"/>
      <c r="E11" s="97"/>
      <c r="F11" s="92"/>
      <c r="G11" s="22" t="s">
        <v>21</v>
      </c>
    </row>
    <row r="12" spans="1:7" ht="12">
      <c r="A12" s="108"/>
      <c r="B12" s="101" t="s">
        <v>22</v>
      </c>
      <c r="C12" s="97" t="s">
        <v>18</v>
      </c>
      <c r="D12" s="97">
        <v>32</v>
      </c>
      <c r="E12" s="97">
        <v>75</v>
      </c>
      <c r="F12" s="92">
        <f aca="true" t="shared" si="0" ref="F12:F17">E12*D12</f>
        <v>2400</v>
      </c>
      <c r="G12" s="22" t="s">
        <v>19</v>
      </c>
    </row>
    <row r="13" spans="1:7" ht="12">
      <c r="A13" s="108"/>
      <c r="B13" s="101"/>
      <c r="C13" s="97"/>
      <c r="D13" s="97"/>
      <c r="E13" s="97"/>
      <c r="F13" s="92"/>
      <c r="G13" s="22" t="s">
        <v>23</v>
      </c>
    </row>
    <row r="14" spans="1:7" ht="24">
      <c r="A14" s="108"/>
      <c r="B14" s="101"/>
      <c r="C14" s="97"/>
      <c r="D14" s="97"/>
      <c r="E14" s="97"/>
      <c r="F14" s="92"/>
      <c r="G14" s="22" t="s">
        <v>24</v>
      </c>
    </row>
    <row r="15" spans="1:7" ht="12">
      <c r="A15" s="108"/>
      <c r="B15" s="101" t="s">
        <v>25</v>
      </c>
      <c r="C15" s="97" t="s">
        <v>18</v>
      </c>
      <c r="D15" s="97">
        <v>23.5</v>
      </c>
      <c r="E15" s="97">
        <v>48</v>
      </c>
      <c r="F15" s="92">
        <f t="shared" si="0"/>
        <v>1128</v>
      </c>
      <c r="G15" s="22" t="s">
        <v>26</v>
      </c>
    </row>
    <row r="16" spans="1:7" ht="27" customHeight="1">
      <c r="A16" s="108"/>
      <c r="B16" s="101"/>
      <c r="C16" s="97"/>
      <c r="D16" s="97"/>
      <c r="E16" s="97"/>
      <c r="F16" s="92"/>
      <c r="G16" s="22" t="s">
        <v>27</v>
      </c>
    </row>
    <row r="17" spans="1:7" ht="12">
      <c r="A17" s="108"/>
      <c r="B17" s="101" t="s">
        <v>28</v>
      </c>
      <c r="C17" s="97" t="s">
        <v>18</v>
      </c>
      <c r="D17" s="97">
        <v>4.1</v>
      </c>
      <c r="E17" s="97">
        <v>70</v>
      </c>
      <c r="F17" s="92">
        <f t="shared" si="0"/>
        <v>287</v>
      </c>
      <c r="G17" s="22" t="s">
        <v>19</v>
      </c>
    </row>
    <row r="18" spans="1:7" ht="12">
      <c r="A18" s="108"/>
      <c r="B18" s="101"/>
      <c r="C18" s="97"/>
      <c r="D18" s="97"/>
      <c r="E18" s="97"/>
      <c r="F18" s="92"/>
      <c r="G18" s="22" t="s">
        <v>20</v>
      </c>
    </row>
    <row r="19" spans="1:7" ht="12">
      <c r="A19" s="108"/>
      <c r="B19" s="101"/>
      <c r="C19" s="97"/>
      <c r="D19" s="97"/>
      <c r="E19" s="97"/>
      <c r="F19" s="92"/>
      <c r="G19" s="22" t="s">
        <v>21</v>
      </c>
    </row>
    <row r="20" spans="1:7" ht="12">
      <c r="A20" s="108"/>
      <c r="B20" s="101" t="s">
        <v>29</v>
      </c>
      <c r="C20" s="97" t="s">
        <v>18</v>
      </c>
      <c r="D20" s="97">
        <v>21.6</v>
      </c>
      <c r="E20" s="97">
        <v>75</v>
      </c>
      <c r="F20" s="92">
        <f aca="true" t="shared" si="1" ref="F20:F25">E20*D20</f>
        <v>1620</v>
      </c>
      <c r="G20" s="22" t="s">
        <v>19</v>
      </c>
    </row>
    <row r="21" spans="1:7" ht="12">
      <c r="A21" s="108"/>
      <c r="B21" s="101"/>
      <c r="C21" s="97"/>
      <c r="D21" s="97"/>
      <c r="E21" s="97"/>
      <c r="F21" s="92"/>
      <c r="G21" s="22" t="s">
        <v>23</v>
      </c>
    </row>
    <row r="22" spans="1:7" ht="24">
      <c r="A22" s="108"/>
      <c r="B22" s="101"/>
      <c r="C22" s="97"/>
      <c r="D22" s="97"/>
      <c r="E22" s="97"/>
      <c r="F22" s="92"/>
      <c r="G22" s="22" t="s">
        <v>24</v>
      </c>
    </row>
    <row r="23" spans="1:7" ht="12">
      <c r="A23" s="108"/>
      <c r="B23" s="101" t="s">
        <v>30</v>
      </c>
      <c r="C23" s="97" t="s">
        <v>18</v>
      </c>
      <c r="D23" s="97">
        <v>19</v>
      </c>
      <c r="E23" s="97">
        <v>48</v>
      </c>
      <c r="F23" s="92">
        <f t="shared" si="1"/>
        <v>912</v>
      </c>
      <c r="G23" s="22" t="s">
        <v>31</v>
      </c>
    </row>
    <row r="24" spans="1:7" ht="27" customHeight="1">
      <c r="A24" s="108"/>
      <c r="B24" s="101"/>
      <c r="C24" s="97"/>
      <c r="D24" s="97"/>
      <c r="E24" s="97"/>
      <c r="F24" s="92"/>
      <c r="G24" s="23" t="s">
        <v>27</v>
      </c>
    </row>
    <row r="25" spans="1:7" ht="12">
      <c r="A25" s="108"/>
      <c r="B25" s="101" t="s">
        <v>32</v>
      </c>
      <c r="C25" s="97" t="s">
        <v>18</v>
      </c>
      <c r="D25" s="97">
        <v>7.9</v>
      </c>
      <c r="E25" s="97">
        <v>80</v>
      </c>
      <c r="F25" s="92">
        <f t="shared" si="1"/>
        <v>632</v>
      </c>
      <c r="G25" s="23" t="s">
        <v>19</v>
      </c>
    </row>
    <row r="26" spans="1:7" ht="12">
      <c r="A26" s="108"/>
      <c r="B26" s="101"/>
      <c r="C26" s="97"/>
      <c r="D26" s="97"/>
      <c r="E26" s="97"/>
      <c r="F26" s="92"/>
      <c r="G26" s="23" t="s">
        <v>20</v>
      </c>
    </row>
    <row r="27" spans="1:7" ht="12">
      <c r="A27" s="108"/>
      <c r="B27" s="101"/>
      <c r="C27" s="97"/>
      <c r="D27" s="97"/>
      <c r="E27" s="97"/>
      <c r="F27" s="92"/>
      <c r="G27" s="23" t="s">
        <v>21</v>
      </c>
    </row>
    <row r="28" spans="1:7" s="2" customFormat="1" ht="12">
      <c r="A28" s="114"/>
      <c r="B28" s="102" t="s">
        <v>33</v>
      </c>
      <c r="C28" s="98" t="s">
        <v>18</v>
      </c>
      <c r="D28" s="98">
        <v>17</v>
      </c>
      <c r="E28" s="98">
        <v>75</v>
      </c>
      <c r="F28" s="96">
        <f>E28*D28</f>
        <v>1275</v>
      </c>
      <c r="G28" s="27" t="s">
        <v>19</v>
      </c>
    </row>
    <row r="29" spans="1:7" s="2" customFormat="1" ht="12">
      <c r="A29" s="114"/>
      <c r="B29" s="102"/>
      <c r="C29" s="98"/>
      <c r="D29" s="98"/>
      <c r="E29" s="98"/>
      <c r="F29" s="96"/>
      <c r="G29" s="27" t="s">
        <v>23</v>
      </c>
    </row>
    <row r="30" spans="1:7" s="2" customFormat="1" ht="24">
      <c r="A30" s="114"/>
      <c r="B30" s="102"/>
      <c r="C30" s="98"/>
      <c r="D30" s="98"/>
      <c r="E30" s="98"/>
      <c r="F30" s="96"/>
      <c r="G30" s="27" t="s">
        <v>24</v>
      </c>
    </row>
    <row r="31" spans="1:7" ht="14.25">
      <c r="A31" s="18"/>
      <c r="B31" s="19" t="s">
        <v>34</v>
      </c>
      <c r="C31" s="20" t="s">
        <v>18</v>
      </c>
      <c r="D31" s="20">
        <v>10</v>
      </c>
      <c r="E31" s="20">
        <v>100</v>
      </c>
      <c r="F31" s="28">
        <f>E31*D31</f>
        <v>1000</v>
      </c>
      <c r="G31" s="23"/>
    </row>
    <row r="32" spans="1:42" s="3" customFormat="1" ht="12">
      <c r="A32" s="97"/>
      <c r="B32" s="101" t="s">
        <v>35</v>
      </c>
      <c r="C32" s="97" t="s">
        <v>36</v>
      </c>
      <c r="D32" s="97">
        <v>2</v>
      </c>
      <c r="E32" s="97">
        <v>200</v>
      </c>
      <c r="F32" s="92">
        <f>E32*D32</f>
        <v>400</v>
      </c>
      <c r="G32" s="90" t="s">
        <v>37</v>
      </c>
      <c r="H32" s="86"/>
      <c r="I32" s="8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49"/>
    </row>
    <row r="33" spans="1:42" s="3" customFormat="1" ht="12">
      <c r="A33" s="97"/>
      <c r="B33" s="101"/>
      <c r="C33" s="97"/>
      <c r="D33" s="97"/>
      <c r="E33" s="97"/>
      <c r="F33" s="92"/>
      <c r="G33" s="90"/>
      <c r="H33" s="86"/>
      <c r="I33" s="8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49"/>
    </row>
    <row r="34" spans="1:42" s="3" customFormat="1" ht="17.25" customHeight="1">
      <c r="A34" s="20"/>
      <c r="B34" s="19" t="s">
        <v>38</v>
      </c>
      <c r="C34" s="20" t="s">
        <v>39</v>
      </c>
      <c r="D34" s="20">
        <v>2</v>
      </c>
      <c r="E34" s="20">
        <v>450</v>
      </c>
      <c r="F34" s="28">
        <f aca="true" t="shared" si="2" ref="F34:F41">E34*D34</f>
        <v>900</v>
      </c>
      <c r="G34" s="29" t="s">
        <v>40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49"/>
    </row>
    <row r="35" spans="1:9" s="4" customFormat="1" ht="18" customHeight="1">
      <c r="A35" s="25"/>
      <c r="B35" s="24" t="s">
        <v>41</v>
      </c>
      <c r="C35" s="25" t="s">
        <v>42</v>
      </c>
      <c r="D35" s="25">
        <v>27</v>
      </c>
      <c r="E35" s="25">
        <v>45</v>
      </c>
      <c r="F35" s="26">
        <f t="shared" si="2"/>
        <v>1215</v>
      </c>
      <c r="G35" s="27" t="s">
        <v>43</v>
      </c>
      <c r="H35" s="2"/>
      <c r="I35" s="48"/>
    </row>
    <row r="36" spans="1:9" s="4" customFormat="1" ht="18" customHeight="1">
      <c r="A36" s="25"/>
      <c r="B36" s="24" t="s">
        <v>44</v>
      </c>
      <c r="C36" s="25" t="s">
        <v>42</v>
      </c>
      <c r="D36" s="25">
        <v>25</v>
      </c>
      <c r="E36" s="25">
        <v>120</v>
      </c>
      <c r="F36" s="26">
        <f t="shared" si="2"/>
        <v>3000</v>
      </c>
      <c r="G36" s="27" t="s">
        <v>45</v>
      </c>
      <c r="H36" s="2"/>
      <c r="I36" s="48"/>
    </row>
    <row r="37" spans="1:9" s="4" customFormat="1" ht="18" customHeight="1">
      <c r="A37" s="25" t="s">
        <v>7</v>
      </c>
      <c r="B37" s="24" t="s">
        <v>46</v>
      </c>
      <c r="C37" s="25" t="s">
        <v>18</v>
      </c>
      <c r="D37" s="25">
        <v>81</v>
      </c>
      <c r="E37" s="25">
        <v>25</v>
      </c>
      <c r="F37" s="26">
        <f t="shared" si="2"/>
        <v>2025</v>
      </c>
      <c r="G37" s="27" t="s">
        <v>43</v>
      </c>
      <c r="H37" s="2"/>
      <c r="I37" s="48"/>
    </row>
    <row r="38" spans="1:9" s="4" customFormat="1" ht="18" customHeight="1">
      <c r="A38" s="25"/>
      <c r="B38" s="24" t="s">
        <v>47</v>
      </c>
      <c r="C38" s="25" t="s">
        <v>18</v>
      </c>
      <c r="D38" s="25">
        <v>81</v>
      </c>
      <c r="E38" s="25">
        <v>30</v>
      </c>
      <c r="F38" s="26">
        <f t="shared" si="2"/>
        <v>2430</v>
      </c>
      <c r="G38" s="27" t="s">
        <v>48</v>
      </c>
      <c r="H38" s="2"/>
      <c r="I38" s="48"/>
    </row>
    <row r="39" spans="1:9" s="4" customFormat="1" ht="18" customHeight="1">
      <c r="A39" s="25"/>
      <c r="B39" s="24" t="s">
        <v>49</v>
      </c>
      <c r="C39" s="25" t="s">
        <v>50</v>
      </c>
      <c r="D39" s="25">
        <v>1</v>
      </c>
      <c r="E39" s="25">
        <v>2000</v>
      </c>
      <c r="F39" s="26">
        <f t="shared" si="2"/>
        <v>2000</v>
      </c>
      <c r="G39" s="27" t="s">
        <v>43</v>
      </c>
      <c r="H39" s="2"/>
      <c r="I39" s="48"/>
    </row>
    <row r="40" spans="1:9" s="4" customFormat="1" ht="18" customHeight="1">
      <c r="A40" s="25"/>
      <c r="B40" s="24" t="s">
        <v>51</v>
      </c>
      <c r="C40" s="25" t="s">
        <v>18</v>
      </c>
      <c r="D40" s="25">
        <v>292.6</v>
      </c>
      <c r="E40" s="25">
        <v>3</v>
      </c>
      <c r="F40" s="26">
        <f t="shared" si="2"/>
        <v>877.8000000000001</v>
      </c>
      <c r="G40" s="27" t="s">
        <v>43</v>
      </c>
      <c r="H40" s="2"/>
      <c r="I40" s="48"/>
    </row>
    <row r="41" spans="1:9" s="4" customFormat="1" ht="18" customHeight="1">
      <c r="A41" s="25"/>
      <c r="B41" s="24" t="s">
        <v>52</v>
      </c>
      <c r="C41" s="25" t="s">
        <v>50</v>
      </c>
      <c r="D41" s="25">
        <v>1</v>
      </c>
      <c r="E41" s="25">
        <v>1000</v>
      </c>
      <c r="F41" s="26">
        <f t="shared" si="2"/>
        <v>1000</v>
      </c>
      <c r="G41" s="27" t="s">
        <v>43</v>
      </c>
      <c r="H41" s="2"/>
      <c r="I41" s="48"/>
    </row>
    <row r="42" spans="1:7" s="1" customFormat="1" ht="14.25">
      <c r="A42" s="30"/>
      <c r="B42" s="31"/>
      <c r="C42" s="93" t="s">
        <v>53</v>
      </c>
      <c r="D42" s="94"/>
      <c r="E42" s="95"/>
      <c r="F42" s="32">
        <f>SUM(F9:F41)</f>
        <v>23535.8</v>
      </c>
      <c r="G42" s="33"/>
    </row>
    <row r="43" spans="1:7" s="1" customFormat="1" ht="15">
      <c r="A43" s="15" t="s">
        <v>54</v>
      </c>
      <c r="B43" s="14" t="s">
        <v>55</v>
      </c>
      <c r="C43" s="34"/>
      <c r="D43" s="35"/>
      <c r="E43" s="35"/>
      <c r="F43" s="36"/>
      <c r="G43" s="37"/>
    </row>
    <row r="44" spans="1:7" s="1" customFormat="1" ht="15">
      <c r="A44" s="38"/>
      <c r="B44" s="14" t="s">
        <v>56</v>
      </c>
      <c r="C44" s="35"/>
      <c r="D44" s="35"/>
      <c r="E44" s="35"/>
      <c r="F44" s="36"/>
      <c r="G44" s="37"/>
    </row>
    <row r="45" spans="1:7" ht="24">
      <c r="A45" s="18"/>
      <c r="B45" s="19" t="s">
        <v>57</v>
      </c>
      <c r="C45" s="20" t="s">
        <v>18</v>
      </c>
      <c r="D45" s="20">
        <v>37.6</v>
      </c>
      <c r="E45" s="20">
        <v>18</v>
      </c>
      <c r="F45" s="28">
        <f>E45*D45</f>
        <v>676.8000000000001</v>
      </c>
      <c r="G45" s="23" t="s">
        <v>58</v>
      </c>
    </row>
    <row r="46" spans="1:7" ht="14.25">
      <c r="A46" s="18"/>
      <c r="B46" s="19" t="s">
        <v>59</v>
      </c>
      <c r="C46" s="20" t="s">
        <v>18</v>
      </c>
      <c r="D46" s="20">
        <v>26.6</v>
      </c>
      <c r="E46" s="20">
        <v>4</v>
      </c>
      <c r="F46" s="28">
        <v>150.4</v>
      </c>
      <c r="G46" s="23" t="s">
        <v>43</v>
      </c>
    </row>
    <row r="47" spans="1:7" ht="27" customHeight="1">
      <c r="A47" s="18"/>
      <c r="B47" s="19" t="s">
        <v>60</v>
      </c>
      <c r="C47" s="20" t="s">
        <v>18</v>
      </c>
      <c r="D47" s="20">
        <v>11</v>
      </c>
      <c r="E47" s="20">
        <v>28</v>
      </c>
      <c r="F47" s="21">
        <f>E47*D47</f>
        <v>308</v>
      </c>
      <c r="G47" s="39" t="s">
        <v>61</v>
      </c>
    </row>
    <row r="48" spans="1:42" s="3" customFormat="1" ht="15.75" customHeight="1">
      <c r="A48" s="20"/>
      <c r="B48" s="19" t="s">
        <v>62</v>
      </c>
      <c r="C48" s="20" t="s">
        <v>18</v>
      </c>
      <c r="D48" s="40">
        <v>4</v>
      </c>
      <c r="E48" s="40">
        <v>240</v>
      </c>
      <c r="F48" s="41">
        <f>E48*D48</f>
        <v>960</v>
      </c>
      <c r="G48" s="39" t="s">
        <v>63</v>
      </c>
      <c r="H48" s="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49"/>
    </row>
    <row r="49" spans="1:42" s="3" customFormat="1" ht="15.75" customHeight="1">
      <c r="A49" s="20"/>
      <c r="B49" s="19" t="s">
        <v>64</v>
      </c>
      <c r="C49" s="20" t="s">
        <v>50</v>
      </c>
      <c r="D49" s="40">
        <v>1</v>
      </c>
      <c r="E49" s="40">
        <v>1900</v>
      </c>
      <c r="F49" s="41">
        <f>E49*D49</f>
        <v>1900</v>
      </c>
      <c r="G49" s="39" t="s">
        <v>65</v>
      </c>
      <c r="H49" s="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49"/>
    </row>
    <row r="50" spans="1:7" ht="13.5" customHeight="1">
      <c r="A50" s="103"/>
      <c r="B50" s="101" t="s">
        <v>66</v>
      </c>
      <c r="C50" s="97" t="s">
        <v>18</v>
      </c>
      <c r="D50" s="91">
        <v>8</v>
      </c>
      <c r="E50" s="91">
        <v>240</v>
      </c>
      <c r="F50" s="88">
        <f>D50*E50</f>
        <v>1920</v>
      </c>
      <c r="G50" s="43" t="s">
        <v>67</v>
      </c>
    </row>
    <row r="51" spans="1:7" ht="12">
      <c r="A51" s="103"/>
      <c r="B51" s="101"/>
      <c r="C51" s="97"/>
      <c r="D51" s="91"/>
      <c r="E51" s="91"/>
      <c r="F51" s="88"/>
      <c r="G51" s="23" t="s">
        <v>68</v>
      </c>
    </row>
    <row r="52" spans="1:7" ht="12">
      <c r="A52" s="103"/>
      <c r="B52" s="101"/>
      <c r="C52" s="97"/>
      <c r="D52" s="91"/>
      <c r="E52" s="91"/>
      <c r="F52" s="88"/>
      <c r="G52" s="23" t="s">
        <v>69</v>
      </c>
    </row>
    <row r="53" spans="1:7" ht="10.5" customHeight="1">
      <c r="A53" s="103"/>
      <c r="B53" s="101"/>
      <c r="C53" s="97"/>
      <c r="D53" s="91"/>
      <c r="E53" s="91"/>
      <c r="F53" s="88"/>
      <c r="G53" s="23" t="s">
        <v>70</v>
      </c>
    </row>
    <row r="54" spans="1:7" s="1" customFormat="1" ht="14.25">
      <c r="A54" s="44"/>
      <c r="B54" s="45"/>
      <c r="C54" s="99"/>
      <c r="D54" s="100"/>
      <c r="E54" s="100"/>
      <c r="F54" s="46">
        <f>SUM(F45:F53)</f>
        <v>5915.2</v>
      </c>
      <c r="G54" s="47"/>
    </row>
    <row r="55" spans="1:7" s="1" customFormat="1" ht="15">
      <c r="A55" s="38"/>
      <c r="B55" s="14" t="s">
        <v>71</v>
      </c>
      <c r="C55" s="35"/>
      <c r="D55" s="35"/>
      <c r="E55" s="35"/>
      <c r="F55" s="36"/>
      <c r="G55" s="37"/>
    </row>
    <row r="56" spans="1:7" ht="24">
      <c r="A56" s="18"/>
      <c r="B56" s="19" t="s">
        <v>57</v>
      </c>
      <c r="C56" s="20" t="s">
        <v>18</v>
      </c>
      <c r="D56" s="20">
        <v>70</v>
      </c>
      <c r="E56" s="20">
        <v>18</v>
      </c>
      <c r="F56" s="28">
        <f>E56*D56</f>
        <v>1260</v>
      </c>
      <c r="G56" s="23" t="s">
        <v>58</v>
      </c>
    </row>
    <row r="57" spans="1:7" ht="12">
      <c r="A57" s="18"/>
      <c r="B57" s="19" t="s">
        <v>59</v>
      </c>
      <c r="C57" s="20" t="s">
        <v>18</v>
      </c>
      <c r="D57" s="20">
        <v>42</v>
      </c>
      <c r="E57" s="20">
        <v>4</v>
      </c>
      <c r="F57" s="28">
        <f>E57*D57</f>
        <v>168</v>
      </c>
      <c r="G57" s="23" t="s">
        <v>43</v>
      </c>
    </row>
    <row r="58" spans="1:7" ht="27" customHeight="1">
      <c r="A58" s="18"/>
      <c r="B58" s="19" t="s">
        <v>60</v>
      </c>
      <c r="C58" s="20" t="s">
        <v>18</v>
      </c>
      <c r="D58" s="20">
        <v>28</v>
      </c>
      <c r="E58" s="20">
        <v>28</v>
      </c>
      <c r="F58" s="21">
        <f>E58*D58</f>
        <v>784</v>
      </c>
      <c r="G58" s="39" t="s">
        <v>61</v>
      </c>
    </row>
    <row r="59" spans="1:42" s="3" customFormat="1" ht="15.75" customHeight="1">
      <c r="A59" s="20"/>
      <c r="B59" s="19" t="s">
        <v>72</v>
      </c>
      <c r="C59" s="20" t="s">
        <v>18</v>
      </c>
      <c r="D59" s="40">
        <v>11</v>
      </c>
      <c r="E59" s="40">
        <v>280</v>
      </c>
      <c r="F59" s="41">
        <f>E59*D59</f>
        <v>3080</v>
      </c>
      <c r="G59" s="39" t="s">
        <v>63</v>
      </c>
      <c r="H59" s="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49"/>
    </row>
    <row r="60" spans="1:7" ht="12">
      <c r="A60" s="103"/>
      <c r="B60" s="101" t="s">
        <v>66</v>
      </c>
      <c r="C60" s="97" t="s">
        <v>18</v>
      </c>
      <c r="D60" s="91">
        <v>15</v>
      </c>
      <c r="E60" s="91">
        <v>240</v>
      </c>
      <c r="F60" s="88">
        <f>D60*E60</f>
        <v>3600</v>
      </c>
      <c r="G60" s="43" t="s">
        <v>67</v>
      </c>
    </row>
    <row r="61" spans="1:7" ht="12">
      <c r="A61" s="103"/>
      <c r="B61" s="101"/>
      <c r="C61" s="97"/>
      <c r="D61" s="91"/>
      <c r="E61" s="91"/>
      <c r="F61" s="88"/>
      <c r="G61" s="23" t="s">
        <v>68</v>
      </c>
    </row>
    <row r="62" spans="1:7" ht="12">
      <c r="A62" s="103"/>
      <c r="B62" s="101"/>
      <c r="C62" s="97"/>
      <c r="D62" s="91"/>
      <c r="E62" s="91"/>
      <c r="F62" s="88"/>
      <c r="G62" s="23" t="s">
        <v>69</v>
      </c>
    </row>
    <row r="63" spans="1:7" ht="10.5" customHeight="1">
      <c r="A63" s="103"/>
      <c r="B63" s="101"/>
      <c r="C63" s="97"/>
      <c r="D63" s="91"/>
      <c r="E63" s="91"/>
      <c r="F63" s="88"/>
      <c r="G63" s="23" t="s">
        <v>70</v>
      </c>
    </row>
    <row r="64" spans="1:7" s="1" customFormat="1" ht="14.25">
      <c r="A64" s="44"/>
      <c r="B64" s="45"/>
      <c r="C64" s="93" t="s">
        <v>53</v>
      </c>
      <c r="D64" s="94"/>
      <c r="E64" s="95"/>
      <c r="F64" s="46">
        <f>SUM(F56:F63)</f>
        <v>8892</v>
      </c>
      <c r="G64" s="47"/>
    </row>
    <row r="65" spans="1:7" s="1" customFormat="1" ht="15">
      <c r="A65" s="38"/>
      <c r="B65" s="14" t="s">
        <v>73</v>
      </c>
      <c r="C65" s="35"/>
      <c r="D65" s="35"/>
      <c r="E65" s="35"/>
      <c r="F65" s="36"/>
      <c r="G65" s="37"/>
    </row>
    <row r="66" spans="1:7" ht="24">
      <c r="A66" s="18"/>
      <c r="B66" s="19" t="s">
        <v>57</v>
      </c>
      <c r="C66" s="20" t="s">
        <v>18</v>
      </c>
      <c r="D66" s="20">
        <v>80</v>
      </c>
      <c r="E66" s="20">
        <v>18</v>
      </c>
      <c r="F66" s="28">
        <f>E66*D66</f>
        <v>1440</v>
      </c>
      <c r="G66" s="23" t="s">
        <v>58</v>
      </c>
    </row>
    <row r="67" spans="1:7" ht="14.25">
      <c r="A67" s="18"/>
      <c r="B67" s="19" t="s">
        <v>59</v>
      </c>
      <c r="C67" s="20" t="s">
        <v>18</v>
      </c>
      <c r="D67" s="20">
        <v>55</v>
      </c>
      <c r="E67" s="20">
        <v>4</v>
      </c>
      <c r="F67" s="28">
        <f>E67*D67</f>
        <v>220</v>
      </c>
      <c r="G67" s="23" t="s">
        <v>43</v>
      </c>
    </row>
    <row r="68" spans="1:7" ht="27" customHeight="1">
      <c r="A68" s="18"/>
      <c r="B68" s="19" t="s">
        <v>60</v>
      </c>
      <c r="C68" s="20" t="s">
        <v>18</v>
      </c>
      <c r="D68" s="20">
        <v>25</v>
      </c>
      <c r="E68" s="20">
        <v>28</v>
      </c>
      <c r="F68" s="21">
        <f>E68*D68</f>
        <v>700</v>
      </c>
      <c r="G68" s="39" t="s">
        <v>61</v>
      </c>
    </row>
    <row r="69" spans="1:42" s="3" customFormat="1" ht="15" customHeight="1">
      <c r="A69" s="20"/>
      <c r="B69" s="19" t="s">
        <v>72</v>
      </c>
      <c r="C69" s="20" t="s">
        <v>18</v>
      </c>
      <c r="D69" s="40">
        <v>8</v>
      </c>
      <c r="E69" s="40">
        <v>180</v>
      </c>
      <c r="F69" s="41">
        <f>E69*D69</f>
        <v>1440</v>
      </c>
      <c r="G69" s="39"/>
      <c r="H69" s="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49"/>
    </row>
    <row r="70" spans="1:7" ht="14.25">
      <c r="A70" s="103"/>
      <c r="B70" s="101" t="s">
        <v>66</v>
      </c>
      <c r="C70" s="97" t="s">
        <v>18</v>
      </c>
      <c r="D70" s="91">
        <v>12.5</v>
      </c>
      <c r="E70" s="91">
        <v>115</v>
      </c>
      <c r="F70" s="88">
        <f>D70*E70</f>
        <v>1437.5</v>
      </c>
      <c r="G70" s="43" t="s">
        <v>67</v>
      </c>
    </row>
    <row r="71" spans="1:7" ht="14.25">
      <c r="A71" s="103"/>
      <c r="B71" s="101"/>
      <c r="C71" s="97"/>
      <c r="D71" s="91"/>
      <c r="E71" s="91"/>
      <c r="F71" s="88"/>
      <c r="G71" s="23" t="s">
        <v>68</v>
      </c>
    </row>
    <row r="72" spans="1:7" ht="14.25">
      <c r="A72" s="103"/>
      <c r="B72" s="101"/>
      <c r="C72" s="97"/>
      <c r="D72" s="91"/>
      <c r="E72" s="91"/>
      <c r="F72" s="88"/>
      <c r="G72" s="23" t="s">
        <v>69</v>
      </c>
    </row>
    <row r="73" spans="1:7" ht="10.5" customHeight="1">
      <c r="A73" s="103"/>
      <c r="B73" s="101"/>
      <c r="C73" s="97"/>
      <c r="D73" s="91"/>
      <c r="E73" s="91"/>
      <c r="F73" s="88"/>
      <c r="G73" s="23" t="s">
        <v>70</v>
      </c>
    </row>
    <row r="74" spans="1:42" s="3" customFormat="1" ht="15" customHeight="1">
      <c r="A74" s="20"/>
      <c r="B74" s="19" t="s">
        <v>74</v>
      </c>
      <c r="C74" s="20" t="s">
        <v>18</v>
      </c>
      <c r="D74" s="40">
        <v>4.1</v>
      </c>
      <c r="E74" s="40">
        <v>500</v>
      </c>
      <c r="F74" s="41">
        <f aca="true" t="shared" si="3" ref="F74:F80">E74*D74</f>
        <v>2050</v>
      </c>
      <c r="G74" s="39"/>
      <c r="H74" s="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49"/>
    </row>
    <row r="75" spans="1:7" s="1" customFormat="1" ht="14.25">
      <c r="A75" s="44"/>
      <c r="B75" s="45"/>
      <c r="C75" s="99" t="s">
        <v>53</v>
      </c>
      <c r="D75" s="100"/>
      <c r="E75" s="100"/>
      <c r="F75" s="46">
        <f>SUM(F66:F74)</f>
        <v>7287.5</v>
      </c>
      <c r="G75" s="47"/>
    </row>
    <row r="76" spans="1:7" s="1" customFormat="1" ht="15">
      <c r="A76" s="38"/>
      <c r="B76" s="14" t="s">
        <v>75</v>
      </c>
      <c r="C76" s="35"/>
      <c r="D76" s="35"/>
      <c r="E76" s="35"/>
      <c r="F76" s="36"/>
      <c r="G76" s="37"/>
    </row>
    <row r="77" spans="1:7" ht="24">
      <c r="A77" s="18"/>
      <c r="B77" s="19" t="s">
        <v>57</v>
      </c>
      <c r="C77" s="20" t="s">
        <v>18</v>
      </c>
      <c r="D77" s="20">
        <v>31</v>
      </c>
      <c r="E77" s="20">
        <v>18</v>
      </c>
      <c r="F77" s="28">
        <f t="shared" si="3"/>
        <v>558</v>
      </c>
      <c r="G77" s="23" t="s">
        <v>58</v>
      </c>
    </row>
    <row r="78" spans="1:7" ht="27" customHeight="1">
      <c r="A78" s="18"/>
      <c r="B78" s="19" t="s">
        <v>76</v>
      </c>
      <c r="C78" s="20" t="s">
        <v>18</v>
      </c>
      <c r="D78" s="20">
        <v>31</v>
      </c>
      <c r="E78" s="20">
        <v>28</v>
      </c>
      <c r="F78" s="21">
        <f t="shared" si="3"/>
        <v>868</v>
      </c>
      <c r="G78" s="39" t="s">
        <v>61</v>
      </c>
    </row>
    <row r="79" spans="1:42" s="5" customFormat="1" ht="15.75" customHeight="1">
      <c r="A79" s="25"/>
      <c r="B79" s="50" t="s">
        <v>77</v>
      </c>
      <c r="C79" s="25" t="s">
        <v>78</v>
      </c>
      <c r="D79" s="25">
        <v>3</v>
      </c>
      <c r="E79" s="25">
        <v>100</v>
      </c>
      <c r="F79" s="51">
        <f t="shared" si="3"/>
        <v>300</v>
      </c>
      <c r="G79" s="52" t="s">
        <v>79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79"/>
    </row>
    <row r="80" spans="1:42" s="3" customFormat="1" ht="15" customHeight="1">
      <c r="A80" s="20"/>
      <c r="B80" s="19" t="s">
        <v>74</v>
      </c>
      <c r="C80" s="20" t="s">
        <v>18</v>
      </c>
      <c r="D80" s="40">
        <v>6.5</v>
      </c>
      <c r="E80" s="40">
        <v>500</v>
      </c>
      <c r="F80" s="41">
        <f t="shared" si="3"/>
        <v>3250</v>
      </c>
      <c r="G80" s="39"/>
      <c r="H80" s="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49"/>
    </row>
    <row r="81" spans="1:7" s="1" customFormat="1" ht="14.25">
      <c r="A81" s="44"/>
      <c r="B81" s="45"/>
      <c r="C81" s="99" t="s">
        <v>53</v>
      </c>
      <c r="D81" s="100"/>
      <c r="E81" s="100"/>
      <c r="F81" s="46">
        <f>SUM(F77:F80)</f>
        <v>4976</v>
      </c>
      <c r="G81" s="47"/>
    </row>
    <row r="82" spans="1:7" s="1" customFormat="1" ht="15">
      <c r="A82" s="38"/>
      <c r="B82" s="14" t="s">
        <v>80</v>
      </c>
      <c r="C82" s="35"/>
      <c r="D82" s="35"/>
      <c r="E82" s="35"/>
      <c r="F82" s="36"/>
      <c r="G82" s="37"/>
    </row>
    <row r="83" spans="1:7" ht="24">
      <c r="A83" s="18"/>
      <c r="B83" s="19" t="s">
        <v>57</v>
      </c>
      <c r="C83" s="20" t="s">
        <v>18</v>
      </c>
      <c r="D83" s="20">
        <v>56</v>
      </c>
      <c r="E83" s="20">
        <v>18</v>
      </c>
      <c r="F83" s="28">
        <f>E83*D83</f>
        <v>1008</v>
      </c>
      <c r="G83" s="23" t="s">
        <v>58</v>
      </c>
    </row>
    <row r="84" spans="1:7" ht="27" customHeight="1">
      <c r="A84" s="18"/>
      <c r="B84" s="19" t="s">
        <v>76</v>
      </c>
      <c r="C84" s="20" t="s">
        <v>18</v>
      </c>
      <c r="D84" s="20">
        <v>56</v>
      </c>
      <c r="E84" s="20">
        <v>28</v>
      </c>
      <c r="F84" s="21">
        <f>E84*D84</f>
        <v>1568</v>
      </c>
      <c r="G84" s="39" t="s">
        <v>61</v>
      </c>
    </row>
    <row r="85" spans="1:42" s="3" customFormat="1" ht="15.75" customHeight="1">
      <c r="A85" s="20"/>
      <c r="B85" s="19" t="s">
        <v>81</v>
      </c>
      <c r="C85" s="20" t="s">
        <v>18</v>
      </c>
      <c r="D85" s="40">
        <v>4.2</v>
      </c>
      <c r="E85" s="40">
        <v>220</v>
      </c>
      <c r="F85" s="41">
        <f>E85*D85</f>
        <v>924</v>
      </c>
      <c r="G85" s="39" t="s">
        <v>63</v>
      </c>
      <c r="H85" s="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49"/>
    </row>
    <row r="86" spans="1:146" s="3" customFormat="1" ht="15" customHeight="1">
      <c r="A86" s="98"/>
      <c r="B86" s="101" t="s">
        <v>82</v>
      </c>
      <c r="C86" s="97" t="s">
        <v>78</v>
      </c>
      <c r="D86" s="97">
        <v>15.4</v>
      </c>
      <c r="E86" s="97">
        <v>15</v>
      </c>
      <c r="F86" s="89">
        <f>E86*D86</f>
        <v>231</v>
      </c>
      <c r="G86" s="29" t="s">
        <v>83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</row>
    <row r="87" spans="1:146" s="3" customFormat="1" ht="12.75" customHeight="1">
      <c r="A87" s="98"/>
      <c r="B87" s="101"/>
      <c r="C87" s="97"/>
      <c r="D87" s="97"/>
      <c r="E87" s="97"/>
      <c r="F87" s="89"/>
      <c r="G87" s="29" t="s">
        <v>84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</row>
    <row r="88" spans="1:42" s="5" customFormat="1" ht="15.75" customHeight="1">
      <c r="A88" s="25"/>
      <c r="B88" s="50" t="s">
        <v>77</v>
      </c>
      <c r="C88" s="25" t="s">
        <v>78</v>
      </c>
      <c r="D88" s="25">
        <v>3.1</v>
      </c>
      <c r="E88" s="25">
        <v>95</v>
      </c>
      <c r="F88" s="51">
        <f aca="true" t="shared" si="4" ref="F88:F94">E88*D88</f>
        <v>294.5</v>
      </c>
      <c r="G88" s="52" t="s">
        <v>79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79"/>
    </row>
    <row r="89" spans="1:42" s="3" customFormat="1" ht="15" customHeight="1">
      <c r="A89" s="20"/>
      <c r="B89" s="19" t="s">
        <v>74</v>
      </c>
      <c r="C89" s="20" t="s">
        <v>18</v>
      </c>
      <c r="D89" s="40">
        <v>6.2</v>
      </c>
      <c r="E89" s="40">
        <v>500</v>
      </c>
      <c r="F89" s="41">
        <f t="shared" si="4"/>
        <v>3100</v>
      </c>
      <c r="G89" s="39"/>
      <c r="H89" s="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49"/>
    </row>
    <row r="90" spans="1:7" s="1" customFormat="1" ht="14.25">
      <c r="A90" s="44"/>
      <c r="B90" s="45"/>
      <c r="C90" s="99" t="s">
        <v>53</v>
      </c>
      <c r="D90" s="100"/>
      <c r="E90" s="100"/>
      <c r="F90" s="46">
        <f>SUM(F83:F89)</f>
        <v>7125.5</v>
      </c>
      <c r="G90" s="47"/>
    </row>
    <row r="91" spans="1:7" s="1" customFormat="1" ht="15">
      <c r="A91" s="38"/>
      <c r="B91" s="14" t="s">
        <v>85</v>
      </c>
      <c r="C91" s="35"/>
      <c r="D91" s="35"/>
      <c r="E91" s="35"/>
      <c r="F91" s="36"/>
      <c r="G91" s="37"/>
    </row>
    <row r="92" spans="1:7" ht="24">
      <c r="A92" s="18"/>
      <c r="B92" s="19" t="s">
        <v>57</v>
      </c>
      <c r="C92" s="20" t="s">
        <v>18</v>
      </c>
      <c r="D92" s="20">
        <v>18</v>
      </c>
      <c r="E92" s="20">
        <v>18</v>
      </c>
      <c r="F92" s="28">
        <f t="shared" si="4"/>
        <v>324</v>
      </c>
      <c r="G92" s="23" t="s">
        <v>58</v>
      </c>
    </row>
    <row r="93" spans="1:7" ht="14.25">
      <c r="A93" s="18"/>
      <c r="B93" s="19" t="s">
        <v>59</v>
      </c>
      <c r="C93" s="20" t="s">
        <v>18</v>
      </c>
      <c r="D93" s="20">
        <v>14.6</v>
      </c>
      <c r="E93" s="20">
        <v>4</v>
      </c>
      <c r="F93" s="28">
        <f t="shared" si="4"/>
        <v>58.4</v>
      </c>
      <c r="G93" s="23" t="s">
        <v>43</v>
      </c>
    </row>
    <row r="94" spans="1:7" ht="27" customHeight="1">
      <c r="A94" s="18"/>
      <c r="B94" s="19" t="s">
        <v>60</v>
      </c>
      <c r="C94" s="20" t="s">
        <v>18</v>
      </c>
      <c r="D94" s="20">
        <v>3.4</v>
      </c>
      <c r="E94" s="20">
        <v>28</v>
      </c>
      <c r="F94" s="21">
        <f t="shared" si="4"/>
        <v>95.2</v>
      </c>
      <c r="G94" s="39" t="s">
        <v>61</v>
      </c>
    </row>
    <row r="95" spans="1:7" ht="14.25">
      <c r="A95" s="103"/>
      <c r="B95" s="101" t="s">
        <v>66</v>
      </c>
      <c r="C95" s="97" t="s">
        <v>18</v>
      </c>
      <c r="D95" s="91">
        <v>4.7</v>
      </c>
      <c r="E95" s="91">
        <v>115</v>
      </c>
      <c r="F95" s="88">
        <f>D95*E95</f>
        <v>540.5</v>
      </c>
      <c r="G95" s="43" t="s">
        <v>67</v>
      </c>
    </row>
    <row r="96" spans="1:7" ht="14.25">
      <c r="A96" s="103"/>
      <c r="B96" s="101"/>
      <c r="C96" s="97"/>
      <c r="D96" s="91"/>
      <c r="E96" s="91"/>
      <c r="F96" s="88"/>
      <c r="G96" s="23" t="s">
        <v>68</v>
      </c>
    </row>
    <row r="97" spans="1:7" ht="14.25">
      <c r="A97" s="103"/>
      <c r="B97" s="101"/>
      <c r="C97" s="97"/>
      <c r="D97" s="91"/>
      <c r="E97" s="91"/>
      <c r="F97" s="88"/>
      <c r="G97" s="23" t="s">
        <v>69</v>
      </c>
    </row>
    <row r="98" spans="1:7" ht="10.5" customHeight="1">
      <c r="A98" s="103"/>
      <c r="B98" s="101"/>
      <c r="C98" s="97"/>
      <c r="D98" s="91"/>
      <c r="E98" s="91"/>
      <c r="F98" s="88"/>
      <c r="G98" s="23" t="s">
        <v>70</v>
      </c>
    </row>
    <row r="99" spans="1:7" s="1" customFormat="1" ht="14.25">
      <c r="A99" s="44"/>
      <c r="B99" s="45"/>
      <c r="C99" s="99" t="s">
        <v>53</v>
      </c>
      <c r="D99" s="100"/>
      <c r="E99" s="100"/>
      <c r="F99" s="46">
        <f>SUM(F92:F98)</f>
        <v>1018.0999999999999</v>
      </c>
      <c r="G99" s="47"/>
    </row>
    <row r="100" spans="1:14" s="1" customFormat="1" ht="15">
      <c r="A100" s="15" t="s">
        <v>86</v>
      </c>
      <c r="B100" s="14" t="s">
        <v>87</v>
      </c>
      <c r="C100" s="35"/>
      <c r="D100" s="35"/>
      <c r="E100" s="35"/>
      <c r="F100" s="36"/>
      <c r="G100" s="53"/>
      <c r="H100" s="54"/>
      <c r="J100" s="76"/>
      <c r="K100" s="76"/>
      <c r="L100" s="76"/>
      <c r="M100" s="77"/>
      <c r="N100" s="78"/>
    </row>
    <row r="101" spans="1:8" ht="12.75">
      <c r="A101" s="25"/>
      <c r="B101" s="19" t="s">
        <v>88</v>
      </c>
      <c r="C101" s="20" t="s">
        <v>18</v>
      </c>
      <c r="D101" s="40">
        <v>10</v>
      </c>
      <c r="E101" s="40">
        <v>80</v>
      </c>
      <c r="F101" s="42">
        <f>E101*D101</f>
        <v>800</v>
      </c>
      <c r="G101" s="29" t="s">
        <v>89</v>
      </c>
      <c r="H101" s="55"/>
    </row>
    <row r="102" spans="1:7" s="6" customFormat="1" ht="12.75" customHeight="1">
      <c r="A102" s="30"/>
      <c r="B102" s="31"/>
      <c r="C102" s="110" t="s">
        <v>53</v>
      </c>
      <c r="D102" s="110"/>
      <c r="E102" s="110"/>
      <c r="F102" s="32">
        <f>SUM(F101:F101)</f>
        <v>800</v>
      </c>
      <c r="G102" s="33"/>
    </row>
    <row r="103" spans="1:8" s="1" customFormat="1" ht="15">
      <c r="A103" s="15" t="s">
        <v>90</v>
      </c>
      <c r="B103" s="12" t="s">
        <v>91</v>
      </c>
      <c r="C103" s="34"/>
      <c r="D103" s="34"/>
      <c r="E103" s="34"/>
      <c r="F103" s="57"/>
      <c r="G103" s="53"/>
      <c r="H103" s="54"/>
    </row>
    <row r="104" spans="1:42" s="7" customFormat="1" ht="12.75">
      <c r="A104" s="58"/>
      <c r="B104" s="59" t="s">
        <v>92</v>
      </c>
      <c r="C104" s="60" t="s">
        <v>93</v>
      </c>
      <c r="D104" s="61">
        <v>2</v>
      </c>
      <c r="E104" s="61">
        <v>300</v>
      </c>
      <c r="F104" s="62">
        <f>E104*D104</f>
        <v>600</v>
      </c>
      <c r="G104" s="29" t="s">
        <v>94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80"/>
    </row>
    <row r="105" spans="1:7" s="1" customFormat="1" ht="24" customHeight="1">
      <c r="A105" s="30" t="s">
        <v>7</v>
      </c>
      <c r="B105" s="64"/>
      <c r="C105" s="56" t="s">
        <v>53</v>
      </c>
      <c r="D105" s="110"/>
      <c r="E105" s="93"/>
      <c r="F105" s="65">
        <f>SUM(F104:F104)</f>
        <v>600</v>
      </c>
      <c r="G105" s="66"/>
    </row>
    <row r="106" spans="1:7" s="1" customFormat="1" ht="14.25">
      <c r="A106" s="30" t="s">
        <v>7</v>
      </c>
      <c r="B106" s="64"/>
      <c r="C106" s="110" t="s">
        <v>95</v>
      </c>
      <c r="D106" s="110"/>
      <c r="E106" s="93"/>
      <c r="F106" s="67">
        <f>F105+F102+F99+F90+F81+F75+F64+F54+F42</f>
        <v>60150.09999999999</v>
      </c>
      <c r="G106" s="66"/>
    </row>
    <row r="107" spans="1:7" s="1" customFormat="1" ht="15">
      <c r="A107" s="68" t="s">
        <v>96</v>
      </c>
      <c r="B107" s="12" t="s">
        <v>97</v>
      </c>
      <c r="C107" s="109">
        <f>D106+F106</f>
        <v>60150.09999999999</v>
      </c>
      <c r="D107" s="109"/>
      <c r="E107" s="69">
        <v>0.1</v>
      </c>
      <c r="F107" s="70">
        <f>C107*E107</f>
        <v>6015.009999999999</v>
      </c>
      <c r="G107" s="37" t="s">
        <v>98</v>
      </c>
    </row>
    <row r="108" spans="1:7" s="1" customFormat="1" ht="15">
      <c r="A108" s="68" t="s">
        <v>99</v>
      </c>
      <c r="B108" s="12" t="s">
        <v>100</v>
      </c>
      <c r="C108" s="111">
        <f>F106</f>
        <v>60150.09999999999</v>
      </c>
      <c r="D108" s="109"/>
      <c r="E108" s="69">
        <v>0.05</v>
      </c>
      <c r="F108" s="70"/>
      <c r="G108" s="37" t="s">
        <v>98</v>
      </c>
    </row>
    <row r="109" spans="1:7" s="1" customFormat="1" ht="15">
      <c r="A109" s="15" t="s">
        <v>101</v>
      </c>
      <c r="B109" s="12" t="s">
        <v>102</v>
      </c>
      <c r="C109" s="109">
        <f>D106+F106</f>
        <v>60150.09999999999</v>
      </c>
      <c r="D109" s="109"/>
      <c r="E109" s="69">
        <v>0.15</v>
      </c>
      <c r="F109" s="16"/>
      <c r="G109" s="71"/>
    </row>
    <row r="110" spans="1:7" ht="12.75">
      <c r="A110" s="72"/>
      <c r="B110" s="73"/>
      <c r="C110" s="73"/>
      <c r="D110" s="73"/>
      <c r="E110" s="20"/>
      <c r="F110" s="41"/>
      <c r="G110" s="23"/>
    </row>
    <row r="111" spans="1:7" s="1" customFormat="1" ht="14.25">
      <c r="A111" s="15"/>
      <c r="B111" s="34"/>
      <c r="C111" s="109" t="s">
        <v>103</v>
      </c>
      <c r="D111" s="109"/>
      <c r="E111" s="109"/>
      <c r="F111" s="57">
        <f>F109+F108+F107+F106</f>
        <v>66165.10999999999</v>
      </c>
      <c r="G111" s="74">
        <f>F111*0.8</f>
        <v>52932.08799999999</v>
      </c>
    </row>
    <row r="112" spans="1:7" ht="12">
      <c r="A112" s="104" t="s">
        <v>111</v>
      </c>
      <c r="B112" s="104"/>
      <c r="C112" s="104"/>
      <c r="D112" s="104"/>
      <c r="E112" s="104"/>
      <c r="F112" s="104"/>
      <c r="G112" s="105"/>
    </row>
    <row r="113" spans="1:7" ht="12">
      <c r="A113" s="104" t="s">
        <v>104</v>
      </c>
      <c r="B113" s="104"/>
      <c r="C113" s="104"/>
      <c r="D113" s="104"/>
      <c r="E113" s="104"/>
      <c r="F113" s="104"/>
      <c r="G113" s="105"/>
    </row>
    <row r="114" spans="1:7" ht="12">
      <c r="A114" s="104" t="s">
        <v>110</v>
      </c>
      <c r="B114" s="104"/>
      <c r="C114" s="104"/>
      <c r="D114" s="104"/>
      <c r="E114" s="104"/>
      <c r="F114" s="104"/>
      <c r="G114" s="105"/>
    </row>
    <row r="115" spans="1:7" ht="12">
      <c r="A115" s="104" t="s">
        <v>105</v>
      </c>
      <c r="B115" s="104"/>
      <c r="C115" s="104"/>
      <c r="D115" s="104"/>
      <c r="E115" s="104"/>
      <c r="F115" s="104"/>
      <c r="G115" s="105"/>
    </row>
    <row r="116" spans="1:7" ht="12">
      <c r="A116" s="104" t="s">
        <v>106</v>
      </c>
      <c r="B116" s="104"/>
      <c r="C116" s="104"/>
      <c r="D116" s="104"/>
      <c r="E116" s="104"/>
      <c r="F116" s="104"/>
      <c r="G116" s="105"/>
    </row>
    <row r="117" spans="1:7" ht="12">
      <c r="A117" s="104" t="s">
        <v>107</v>
      </c>
      <c r="B117" s="104"/>
      <c r="C117" s="104"/>
      <c r="D117" s="104"/>
      <c r="E117" s="104"/>
      <c r="F117" s="104"/>
      <c r="G117" s="105"/>
    </row>
    <row r="118" spans="1:7" ht="12">
      <c r="A118" s="106" t="s">
        <v>108</v>
      </c>
      <c r="B118" s="106"/>
      <c r="C118" s="106"/>
      <c r="D118" s="106"/>
      <c r="E118" s="106"/>
      <c r="F118" s="106"/>
      <c r="G118" s="107"/>
    </row>
    <row r="119" spans="1:7" ht="12">
      <c r="A119" s="106" t="s">
        <v>109</v>
      </c>
      <c r="B119" s="106"/>
      <c r="C119" s="106"/>
      <c r="D119" s="106"/>
      <c r="E119" s="106"/>
      <c r="F119" s="106"/>
      <c r="G119" s="107"/>
    </row>
    <row r="120" spans="1:7" ht="12">
      <c r="A120" s="75"/>
      <c r="B120" s="75"/>
      <c r="C120" s="75"/>
      <c r="D120" s="75"/>
      <c r="E120" s="75"/>
      <c r="F120" s="75"/>
      <c r="G120" s="75"/>
    </row>
    <row r="140" spans="1:6" s="8" customFormat="1" ht="27" customHeight="1">
      <c r="A140" s="9"/>
      <c r="B140" s="9"/>
      <c r="C140" s="9"/>
      <c r="D140" s="9"/>
      <c r="E140" s="9"/>
      <c r="F140" s="10"/>
    </row>
    <row r="141" spans="1:6" s="8" customFormat="1" ht="27" customHeight="1">
      <c r="A141" s="9"/>
      <c r="B141" s="9"/>
      <c r="C141" s="9"/>
      <c r="D141" s="9"/>
      <c r="E141" s="9"/>
      <c r="F141" s="10"/>
    </row>
    <row r="142" spans="1:6" s="8" customFormat="1" ht="12.75">
      <c r="A142" s="9"/>
      <c r="B142" s="9"/>
      <c r="C142" s="9"/>
      <c r="D142" s="9"/>
      <c r="E142" s="9"/>
      <c r="F142" s="10"/>
    </row>
    <row r="143" spans="1:6" s="8" customFormat="1" ht="12.75">
      <c r="A143" s="9"/>
      <c r="B143" s="9"/>
      <c r="C143" s="9"/>
      <c r="D143" s="9"/>
      <c r="E143" s="9"/>
      <c r="F143" s="10"/>
    </row>
    <row r="144" spans="1:6" s="8" customFormat="1" ht="12.75">
      <c r="A144" s="9"/>
      <c r="B144" s="9"/>
      <c r="C144" s="9"/>
      <c r="D144" s="9"/>
      <c r="E144" s="9"/>
      <c r="F144" s="10"/>
    </row>
    <row r="145" spans="1:6" s="8" customFormat="1" ht="12.75">
      <c r="A145" s="9"/>
      <c r="B145" s="9"/>
      <c r="C145" s="9"/>
      <c r="D145" s="9"/>
      <c r="E145" s="9"/>
      <c r="F145" s="10"/>
    </row>
    <row r="146" spans="1:6" s="8" customFormat="1" ht="12.75">
      <c r="A146" s="9"/>
      <c r="B146" s="9"/>
      <c r="C146" s="9"/>
      <c r="D146" s="9"/>
      <c r="E146" s="9"/>
      <c r="F146" s="10"/>
    </row>
    <row r="147" ht="12.75" customHeight="1"/>
    <row r="148" ht="12.75" customHeight="1"/>
  </sheetData>
  <sheetProtection/>
  <mergeCells count="114">
    <mergeCell ref="A4:G4"/>
    <mergeCell ref="A5:C5"/>
    <mergeCell ref="D5:F5"/>
    <mergeCell ref="A6:C6"/>
    <mergeCell ref="D6:F6"/>
    <mergeCell ref="C42:E42"/>
    <mergeCell ref="A28:A30"/>
    <mergeCell ref="A32:A33"/>
    <mergeCell ref="B23:B24"/>
    <mergeCell ref="B25:B27"/>
    <mergeCell ref="C90:E90"/>
    <mergeCell ref="C99:E99"/>
    <mergeCell ref="D70:D73"/>
    <mergeCell ref="D86:D87"/>
    <mergeCell ref="D95:D98"/>
    <mergeCell ref="E86:E87"/>
    <mergeCell ref="E70:E73"/>
    <mergeCell ref="C102:E102"/>
    <mergeCell ref="D105:E105"/>
    <mergeCell ref="C106:E106"/>
    <mergeCell ref="C107:D107"/>
    <mergeCell ref="C108:D108"/>
    <mergeCell ref="C109:D109"/>
    <mergeCell ref="C111:E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9:A11"/>
    <mergeCell ref="A12:A14"/>
    <mergeCell ref="A15:A16"/>
    <mergeCell ref="A17:A19"/>
    <mergeCell ref="A20:A22"/>
    <mergeCell ref="A23:A24"/>
    <mergeCell ref="A25:A27"/>
    <mergeCell ref="A50:A53"/>
    <mergeCell ref="A60:A63"/>
    <mergeCell ref="A70:A73"/>
    <mergeCell ref="A86:A87"/>
    <mergeCell ref="A95:A98"/>
    <mergeCell ref="B9:B11"/>
    <mergeCell ref="B12:B14"/>
    <mergeCell ref="B15:B16"/>
    <mergeCell ref="B17:B19"/>
    <mergeCell ref="B20:B22"/>
    <mergeCell ref="B28:B30"/>
    <mergeCell ref="B32:B33"/>
    <mergeCell ref="B50:B53"/>
    <mergeCell ref="B60:B63"/>
    <mergeCell ref="B70:B73"/>
    <mergeCell ref="B86:B87"/>
    <mergeCell ref="B95:B98"/>
    <mergeCell ref="C9:C11"/>
    <mergeCell ref="C12:C14"/>
    <mergeCell ref="C15:C16"/>
    <mergeCell ref="C17:C19"/>
    <mergeCell ref="C20:C22"/>
    <mergeCell ref="C23:C24"/>
    <mergeCell ref="C25:C27"/>
    <mergeCell ref="C28:C30"/>
    <mergeCell ref="C32:C33"/>
    <mergeCell ref="C70:C73"/>
    <mergeCell ref="C86:C87"/>
    <mergeCell ref="C95:C98"/>
    <mergeCell ref="D9:D11"/>
    <mergeCell ref="D12:D14"/>
    <mergeCell ref="D15:D16"/>
    <mergeCell ref="D17:D19"/>
    <mergeCell ref="D20:D22"/>
    <mergeCell ref="C75:E75"/>
    <mergeCell ref="C81:E81"/>
    <mergeCell ref="D23:D24"/>
    <mergeCell ref="D25:D27"/>
    <mergeCell ref="D28:D30"/>
    <mergeCell ref="D32:D33"/>
    <mergeCell ref="D50:D53"/>
    <mergeCell ref="D60:D63"/>
    <mergeCell ref="C54:E54"/>
    <mergeCell ref="E60:E63"/>
    <mergeCell ref="C50:C53"/>
    <mergeCell ref="C60:C63"/>
    <mergeCell ref="E9:E11"/>
    <mergeCell ref="E12:E14"/>
    <mergeCell ref="E15:E16"/>
    <mergeCell ref="E17:E19"/>
    <mergeCell ref="E20:E22"/>
    <mergeCell ref="E23:E24"/>
    <mergeCell ref="C64:E64"/>
    <mergeCell ref="F28:F30"/>
    <mergeCell ref="F32:F33"/>
    <mergeCell ref="E25:E27"/>
    <mergeCell ref="E28:E30"/>
    <mergeCell ref="E32:E33"/>
    <mergeCell ref="E50:E53"/>
    <mergeCell ref="F95:F98"/>
    <mergeCell ref="G32:G33"/>
    <mergeCell ref="E95:E98"/>
    <mergeCell ref="F9:F11"/>
    <mergeCell ref="F12:F14"/>
    <mergeCell ref="F15:F16"/>
    <mergeCell ref="F17:F19"/>
    <mergeCell ref="F20:F22"/>
    <mergeCell ref="F23:F24"/>
    <mergeCell ref="F25:F27"/>
    <mergeCell ref="H32:H33"/>
    <mergeCell ref="I32:I33"/>
    <mergeCell ref="F50:F53"/>
    <mergeCell ref="F60:F63"/>
    <mergeCell ref="F70:F73"/>
    <mergeCell ref="F86:F87"/>
  </mergeCells>
  <printOptions horizontalCentered="1"/>
  <pageMargins left="0.275" right="0.15625" top="0.7854166666666667" bottom="0.7083333333333334" header="0.4326388888888889" footer="0.4326388888888889"/>
  <pageSetup horizontalDpi="600" verticalDpi="600" orientation="portrait" paperSize="9" scale="74" r:id="rId2"/>
  <headerFooter alignWithMargins="0">
    <oddHeader>&amp;L&amp;"隶书,常规"&amp;10大连瑞家装饰</oddHeader>
    <oddFooter>&amp;C第 &amp;P 页，共 &amp;N 页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0">
      <selection activeCell="A18" sqref="A18:E24"/>
    </sheetView>
  </sheetViews>
  <sheetFormatPr defaultColWidth="9.00390625" defaultRowHeight="14.25"/>
  <cols>
    <col min="1" max="1" width="16.00390625" style="0" customWidth="1"/>
    <col min="5" max="5" width="9.00390625" style="0" customWidth="1"/>
  </cols>
  <sheetData>
    <row r="1" spans="1:5" ht="19.5" customHeight="1">
      <c r="A1" s="12" t="s">
        <v>8</v>
      </c>
      <c r="B1" s="12" t="s">
        <v>9</v>
      </c>
      <c r="C1" s="12" t="s">
        <v>10</v>
      </c>
      <c r="D1" s="12" t="s">
        <v>11</v>
      </c>
      <c r="E1" s="13" t="s">
        <v>12</v>
      </c>
    </row>
    <row r="2" spans="1:5" ht="19.5" customHeight="1">
      <c r="A2" s="115" t="s">
        <v>16</v>
      </c>
      <c r="B2" s="116"/>
      <c r="C2" s="116"/>
      <c r="D2" s="116"/>
      <c r="E2" s="117"/>
    </row>
    <row r="3" spans="1:5" ht="19.5" customHeight="1">
      <c r="A3" s="81" t="s">
        <v>17</v>
      </c>
      <c r="B3" s="82" t="s">
        <v>18</v>
      </c>
      <c r="C3" s="82">
        <v>6.2</v>
      </c>
      <c r="D3" s="82">
        <v>70</v>
      </c>
      <c r="E3" s="83">
        <f aca="true" t="shared" si="0" ref="E3:E8">D3*C3</f>
        <v>434</v>
      </c>
    </row>
    <row r="4" spans="1:5" ht="19.5" customHeight="1">
      <c r="A4" s="81" t="s">
        <v>22</v>
      </c>
      <c r="B4" s="82" t="s">
        <v>18</v>
      </c>
      <c r="C4" s="82">
        <v>32</v>
      </c>
      <c r="D4" s="82">
        <v>75</v>
      </c>
      <c r="E4" s="83">
        <f t="shared" si="0"/>
        <v>2400</v>
      </c>
    </row>
    <row r="5" spans="1:5" ht="19.5" customHeight="1">
      <c r="A5" s="81" t="s">
        <v>25</v>
      </c>
      <c r="B5" s="82" t="s">
        <v>18</v>
      </c>
      <c r="C5" s="82">
        <v>23.5</v>
      </c>
      <c r="D5" s="82">
        <v>48</v>
      </c>
      <c r="E5" s="83">
        <f t="shared" si="0"/>
        <v>1128</v>
      </c>
    </row>
    <row r="6" spans="1:5" ht="19.5" customHeight="1">
      <c r="A6" s="81" t="s">
        <v>28</v>
      </c>
      <c r="B6" s="82" t="s">
        <v>18</v>
      </c>
      <c r="C6" s="82">
        <v>4.1</v>
      </c>
      <c r="D6" s="82">
        <v>70</v>
      </c>
      <c r="E6" s="83">
        <f t="shared" si="0"/>
        <v>287</v>
      </c>
    </row>
    <row r="7" spans="1:5" ht="19.5" customHeight="1">
      <c r="A7" s="19" t="s">
        <v>29</v>
      </c>
      <c r="B7" s="20" t="s">
        <v>18</v>
      </c>
      <c r="C7" s="20">
        <v>21.6</v>
      </c>
      <c r="D7" s="20">
        <v>75</v>
      </c>
      <c r="E7" s="21">
        <f t="shared" si="0"/>
        <v>1620</v>
      </c>
    </row>
    <row r="8" spans="1:5" ht="19.5" customHeight="1">
      <c r="A8" s="81" t="s">
        <v>30</v>
      </c>
      <c r="B8" s="82" t="s">
        <v>18</v>
      </c>
      <c r="C8" s="82">
        <v>19</v>
      </c>
      <c r="D8" s="82">
        <v>48</v>
      </c>
      <c r="E8" s="83">
        <f t="shared" si="0"/>
        <v>912</v>
      </c>
    </row>
    <row r="9" spans="1:5" ht="14.25">
      <c r="A9" s="12" t="s">
        <v>8</v>
      </c>
      <c r="B9" s="12" t="s">
        <v>9</v>
      </c>
      <c r="C9" s="12" t="s">
        <v>10</v>
      </c>
      <c r="D9" s="12" t="s">
        <v>11</v>
      </c>
      <c r="E9" s="13" t="s">
        <v>12</v>
      </c>
    </row>
    <row r="10" spans="1:5" ht="15" customHeight="1">
      <c r="A10" s="118" t="s">
        <v>55</v>
      </c>
      <c r="B10" s="119"/>
      <c r="C10" s="119"/>
      <c r="D10" s="119"/>
      <c r="E10" s="120"/>
    </row>
    <row r="11" spans="1:5" ht="14.25">
      <c r="A11" s="19" t="s">
        <v>57</v>
      </c>
      <c r="B11" s="20" t="s">
        <v>18</v>
      </c>
      <c r="C11" s="20">
        <v>37.6</v>
      </c>
      <c r="D11" s="20">
        <v>18</v>
      </c>
      <c r="E11" s="28">
        <f>D11*C11</f>
        <v>676.8000000000001</v>
      </c>
    </row>
    <row r="12" spans="1:5" ht="14.25">
      <c r="A12" s="19" t="s">
        <v>59</v>
      </c>
      <c r="B12" s="20" t="s">
        <v>18</v>
      </c>
      <c r="C12" s="20">
        <v>26.6</v>
      </c>
      <c r="D12" s="20">
        <v>4</v>
      </c>
      <c r="E12" s="28">
        <v>150.4</v>
      </c>
    </row>
    <row r="13" spans="1:5" ht="14.25">
      <c r="A13" s="19" t="s">
        <v>60</v>
      </c>
      <c r="B13" s="20" t="s">
        <v>18</v>
      </c>
      <c r="C13" s="20">
        <v>11</v>
      </c>
      <c r="D13" s="20">
        <v>28</v>
      </c>
      <c r="E13" s="21">
        <f>D13*C13</f>
        <v>308</v>
      </c>
    </row>
    <row r="14" spans="1:5" ht="14.25">
      <c r="A14" s="19" t="s">
        <v>62</v>
      </c>
      <c r="B14" s="20" t="s">
        <v>18</v>
      </c>
      <c r="C14" s="40">
        <v>4</v>
      </c>
      <c r="D14" s="40">
        <v>240</v>
      </c>
      <c r="E14" s="41">
        <f>D14*C14</f>
        <v>960</v>
      </c>
    </row>
    <row r="15" spans="1:5" ht="14.25">
      <c r="A15" s="19" t="s">
        <v>64</v>
      </c>
      <c r="B15" s="20" t="s">
        <v>50</v>
      </c>
      <c r="C15" s="40">
        <v>1</v>
      </c>
      <c r="D15" s="40">
        <v>1900</v>
      </c>
      <c r="E15" s="41">
        <f>D15*C15</f>
        <v>1900</v>
      </c>
    </row>
    <row r="16" spans="1:5" ht="14.25">
      <c r="A16" s="81" t="s">
        <v>66</v>
      </c>
      <c r="B16" s="82" t="s">
        <v>18</v>
      </c>
      <c r="C16" s="84">
        <v>8</v>
      </c>
      <c r="D16" s="84">
        <v>240</v>
      </c>
      <c r="E16" s="85">
        <f>C16*D16</f>
        <v>1920</v>
      </c>
    </row>
    <row r="18" spans="1:5" ht="19.5" customHeight="1">
      <c r="A18" s="12" t="s">
        <v>8</v>
      </c>
      <c r="B18" s="12" t="s">
        <v>9</v>
      </c>
      <c r="C18" s="12" t="s">
        <v>10</v>
      </c>
      <c r="D18" s="12" t="s">
        <v>11</v>
      </c>
      <c r="E18" s="13" t="s">
        <v>12</v>
      </c>
    </row>
    <row r="19" spans="1:5" ht="19.5" customHeight="1">
      <c r="A19" s="118" t="s">
        <v>56</v>
      </c>
      <c r="B19" s="119"/>
      <c r="C19" s="119"/>
      <c r="D19" s="119"/>
      <c r="E19" s="120"/>
    </row>
    <row r="20" spans="1:5" ht="19.5" customHeight="1">
      <c r="A20" s="19" t="s">
        <v>57</v>
      </c>
      <c r="B20" s="20" t="s">
        <v>18</v>
      </c>
      <c r="C20" s="20">
        <v>37.6</v>
      </c>
      <c r="D20" s="20">
        <v>18</v>
      </c>
      <c r="E20" s="28">
        <f>D20*C20</f>
        <v>676.8000000000001</v>
      </c>
    </row>
    <row r="21" spans="1:5" ht="19.5" customHeight="1">
      <c r="A21" s="19" t="s">
        <v>59</v>
      </c>
      <c r="B21" s="20" t="s">
        <v>18</v>
      </c>
      <c r="C21" s="20">
        <v>26.6</v>
      </c>
      <c r="D21" s="20">
        <v>4</v>
      </c>
      <c r="E21" s="28">
        <v>150.4</v>
      </c>
    </row>
    <row r="22" spans="1:5" ht="19.5" customHeight="1">
      <c r="A22" s="19" t="s">
        <v>60</v>
      </c>
      <c r="B22" s="20" t="s">
        <v>18</v>
      </c>
      <c r="C22" s="20">
        <v>11</v>
      </c>
      <c r="D22" s="20">
        <v>28</v>
      </c>
      <c r="E22" s="21">
        <f>D22*C22</f>
        <v>308</v>
      </c>
    </row>
    <row r="23" spans="1:5" ht="19.5" customHeight="1">
      <c r="A23" s="19" t="s">
        <v>62</v>
      </c>
      <c r="B23" s="20" t="s">
        <v>18</v>
      </c>
      <c r="C23" s="40">
        <v>4</v>
      </c>
      <c r="D23" s="40">
        <v>240</v>
      </c>
      <c r="E23" s="41">
        <f>D23*C23</f>
        <v>960</v>
      </c>
    </row>
    <row r="24" spans="1:5" ht="19.5" customHeight="1">
      <c r="A24" s="19" t="s">
        <v>64</v>
      </c>
      <c r="B24" s="20" t="s">
        <v>50</v>
      </c>
      <c r="C24" s="40">
        <v>1</v>
      </c>
      <c r="D24" s="40">
        <v>1900</v>
      </c>
      <c r="E24" s="41">
        <f>D24*C24</f>
        <v>1900</v>
      </c>
    </row>
    <row r="26" spans="1:5" ht="19.5" customHeight="1">
      <c r="A26" s="12" t="s">
        <v>8</v>
      </c>
      <c r="B26" s="12" t="s">
        <v>9</v>
      </c>
      <c r="C26" s="12" t="s">
        <v>10</v>
      </c>
      <c r="D26" s="12" t="s">
        <v>11</v>
      </c>
      <c r="E26" s="13" t="s">
        <v>12</v>
      </c>
    </row>
    <row r="27" spans="1:5" ht="19.5" customHeight="1">
      <c r="A27" s="121" t="s">
        <v>71</v>
      </c>
      <c r="B27" s="121"/>
      <c r="C27" s="121"/>
      <c r="D27" s="121"/>
      <c r="E27" s="121"/>
    </row>
    <row r="28" spans="1:5" ht="19.5" customHeight="1">
      <c r="A28" s="19" t="s">
        <v>57</v>
      </c>
      <c r="B28" s="20" t="s">
        <v>18</v>
      </c>
      <c r="C28" s="20">
        <v>70</v>
      </c>
      <c r="D28" s="20">
        <v>18</v>
      </c>
      <c r="E28" s="28">
        <f>D28*C28</f>
        <v>1260</v>
      </c>
    </row>
    <row r="29" spans="1:5" ht="19.5" customHeight="1">
      <c r="A29" s="19" t="s">
        <v>59</v>
      </c>
      <c r="B29" s="20" t="s">
        <v>18</v>
      </c>
      <c r="C29" s="20">
        <v>42</v>
      </c>
      <c r="D29" s="20">
        <v>4</v>
      </c>
      <c r="E29" s="28">
        <f>D29*C29</f>
        <v>168</v>
      </c>
    </row>
    <row r="30" spans="1:5" ht="19.5" customHeight="1">
      <c r="A30" s="19" t="s">
        <v>60</v>
      </c>
      <c r="B30" s="20" t="s">
        <v>18</v>
      </c>
      <c r="C30" s="20">
        <v>28</v>
      </c>
      <c r="D30" s="20">
        <v>28</v>
      </c>
      <c r="E30" s="21">
        <f>D30*C30</f>
        <v>784</v>
      </c>
    </row>
    <row r="31" spans="1:5" ht="19.5" customHeight="1">
      <c r="A31" s="19" t="s">
        <v>72</v>
      </c>
      <c r="B31" s="20" t="s">
        <v>18</v>
      </c>
      <c r="C31" s="40">
        <v>11</v>
      </c>
      <c r="D31" s="40">
        <v>280</v>
      </c>
      <c r="E31" s="41">
        <f>D31*C31</f>
        <v>3080</v>
      </c>
    </row>
    <row r="32" spans="1:5" ht="19.5" customHeight="1">
      <c r="A32" s="122" t="s">
        <v>66</v>
      </c>
      <c r="B32" s="3" t="s">
        <v>18</v>
      </c>
      <c r="C32" s="123">
        <v>15</v>
      </c>
      <c r="D32" s="123">
        <v>240</v>
      </c>
      <c r="E32" s="124">
        <f>C32*D32</f>
        <v>3600</v>
      </c>
    </row>
    <row r="33" spans="1:5" ht="19.5" customHeight="1">
      <c r="A33" s="12" t="s">
        <v>8</v>
      </c>
      <c r="B33" s="12" t="s">
        <v>9</v>
      </c>
      <c r="C33" s="12" t="s">
        <v>10</v>
      </c>
      <c r="D33" s="12" t="s">
        <v>11</v>
      </c>
      <c r="E33" s="13" t="s">
        <v>12</v>
      </c>
    </row>
    <row r="34" spans="1:5" ht="19.5" customHeight="1">
      <c r="A34" s="19" t="s">
        <v>57</v>
      </c>
      <c r="B34" s="20" t="s">
        <v>18</v>
      </c>
      <c r="C34" s="20">
        <v>56</v>
      </c>
      <c r="D34" s="20">
        <v>18</v>
      </c>
      <c r="E34" s="28">
        <f>D34*C34</f>
        <v>1008</v>
      </c>
    </row>
    <row r="35" spans="1:5" ht="19.5" customHeight="1">
      <c r="A35" s="19" t="s">
        <v>76</v>
      </c>
      <c r="B35" s="20" t="s">
        <v>18</v>
      </c>
      <c r="C35" s="20">
        <v>56</v>
      </c>
      <c r="D35" s="20">
        <v>28</v>
      </c>
      <c r="E35" s="21">
        <f>D35*C35</f>
        <v>1568</v>
      </c>
    </row>
    <row r="36" spans="1:5" ht="19.5" customHeight="1">
      <c r="A36" s="19" t="s">
        <v>81</v>
      </c>
      <c r="B36" s="20" t="s">
        <v>18</v>
      </c>
      <c r="C36" s="40">
        <v>4.2</v>
      </c>
      <c r="D36" s="40">
        <v>220</v>
      </c>
      <c r="E36" s="41">
        <f>D36*C36</f>
        <v>924</v>
      </c>
    </row>
    <row r="37" spans="1:5" ht="19.5" customHeight="1">
      <c r="A37" s="101" t="s">
        <v>82</v>
      </c>
      <c r="B37" s="97" t="s">
        <v>78</v>
      </c>
      <c r="C37" s="97">
        <v>15.4</v>
      </c>
      <c r="D37" s="97">
        <v>15</v>
      </c>
      <c r="E37" s="89">
        <f>D37*C37</f>
        <v>231</v>
      </c>
    </row>
    <row r="38" spans="1:5" ht="19.5" customHeight="1">
      <c r="A38" s="101"/>
      <c r="B38" s="97"/>
      <c r="C38" s="97"/>
      <c r="D38" s="97"/>
      <c r="E38" s="89"/>
    </row>
    <row r="39" spans="1:5" ht="19.5" customHeight="1">
      <c r="A39" s="24" t="s">
        <v>77</v>
      </c>
      <c r="B39" s="25" t="s">
        <v>78</v>
      </c>
      <c r="C39" s="25">
        <v>3.1</v>
      </c>
      <c r="D39" s="25">
        <v>95</v>
      </c>
      <c r="E39" s="125">
        <f>D39*C39</f>
        <v>294.5</v>
      </c>
    </row>
    <row r="40" spans="1:5" ht="19.5" customHeight="1">
      <c r="A40" s="19" t="s">
        <v>74</v>
      </c>
      <c r="B40" s="20" t="s">
        <v>18</v>
      </c>
      <c r="C40" s="40">
        <v>6.2</v>
      </c>
      <c r="D40" s="40">
        <v>500</v>
      </c>
      <c r="E40" s="41">
        <f>D40*C40</f>
        <v>3100</v>
      </c>
    </row>
    <row r="41" spans="1:5" ht="14.25">
      <c r="A41" s="45"/>
      <c r="B41" s="99" t="s">
        <v>53</v>
      </c>
      <c r="C41" s="100"/>
      <c r="D41" s="100"/>
      <c r="E41" s="46">
        <f>SUM(E34:E40)</f>
        <v>7125.5</v>
      </c>
    </row>
  </sheetData>
  <sheetProtection/>
  <mergeCells count="10">
    <mergeCell ref="B41:D41"/>
    <mergeCell ref="A2:E2"/>
    <mergeCell ref="A10:E10"/>
    <mergeCell ref="A19:E19"/>
    <mergeCell ref="A27:E27"/>
    <mergeCell ref="A37:A38"/>
    <mergeCell ref="B37:B38"/>
    <mergeCell ref="C37:C38"/>
    <mergeCell ref="D37:D38"/>
    <mergeCell ref="E37:E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Microsoft</cp:lastModifiedBy>
  <cp:lastPrinted>2010-12-31T05:59:01Z</cp:lastPrinted>
  <dcterms:created xsi:type="dcterms:W3CDTF">2000-10-10T07:09:41Z</dcterms:created>
  <dcterms:modified xsi:type="dcterms:W3CDTF">2017-06-28T10:17:30Z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