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200" activeTab="1"/>
  </bookViews>
  <sheets>
    <sheet name="Sheet4" sheetId="1" r:id="rId1"/>
    <sheet name="11111111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<sst xmlns="http://schemas.openxmlformats.org/spreadsheetml/2006/main" count="423" uniqueCount="194">
  <si>
    <t>工程价格清单</t>
  </si>
  <si>
    <r>
      <t>客户姓名：</t>
    </r>
    <r>
      <rPr>
        <sz val="14"/>
        <rFont val="Times New Roman"/>
        <family val="1"/>
      </rPr>
      <t xml:space="preserve">                                                           </t>
    </r>
    <r>
      <rPr>
        <sz val="14"/>
        <rFont val="宋体"/>
        <family val="0"/>
      </rPr>
      <t>工程地址：</t>
    </r>
    <r>
      <rPr>
        <sz val="14"/>
        <rFont val="Times New Roman"/>
        <family val="1"/>
      </rPr>
      <t xml:space="preserve">                                                                                     </t>
    </r>
    <r>
      <rPr>
        <sz val="14"/>
        <rFont val="宋体"/>
        <family val="0"/>
      </rPr>
      <t>编制日期：</t>
    </r>
  </si>
  <si>
    <t>序</t>
  </si>
  <si>
    <t>工程项目</t>
  </si>
  <si>
    <t>单</t>
  </si>
  <si>
    <t>数量</t>
  </si>
  <si>
    <t>单价</t>
  </si>
  <si>
    <t>金额</t>
  </si>
  <si>
    <t>其中</t>
  </si>
  <si>
    <t>备注</t>
  </si>
  <si>
    <t>号</t>
  </si>
  <si>
    <t>位</t>
  </si>
  <si>
    <t>主材</t>
  </si>
  <si>
    <t>辅材</t>
  </si>
  <si>
    <t>人工</t>
  </si>
  <si>
    <t>机械</t>
  </si>
  <si>
    <t>损耗</t>
  </si>
  <si>
    <t>一</t>
  </si>
  <si>
    <t>厨房</t>
  </si>
  <si>
    <t>墙面瓷砖</t>
  </si>
  <si>
    <r>
      <t>m</t>
    </r>
    <r>
      <rPr>
        <vertAlign val="superscript"/>
        <sz val="12"/>
        <rFont val="Times New Roman"/>
        <family val="1"/>
      </rPr>
      <t xml:space="preserve"> 2</t>
    </r>
  </si>
  <si>
    <r>
      <t>(主材添缝剂业主自购）</t>
    </r>
    <r>
      <rPr>
        <sz val="12"/>
        <rFont val="宋体"/>
        <family val="0"/>
      </rPr>
      <t>（无缝砖人工加</t>
    </r>
    <r>
      <rPr>
        <sz val="12"/>
        <rFont val="宋体"/>
        <family val="0"/>
      </rPr>
      <t>5元/m2</t>
    </r>
    <r>
      <rPr>
        <sz val="12"/>
        <rFont val="宋体"/>
        <family val="0"/>
      </rPr>
      <t>）</t>
    </r>
  </si>
  <si>
    <t>防滑地砖</t>
  </si>
  <si>
    <r>
      <t>(</t>
    </r>
    <r>
      <rPr>
        <sz val="12"/>
        <rFont val="宋体"/>
        <family val="0"/>
      </rPr>
      <t>主材添缝剂业主自购）</t>
    </r>
  </si>
  <si>
    <t>地面防水</t>
  </si>
  <si>
    <t>刷涂防水宝</t>
  </si>
  <si>
    <t>地面找平</t>
  </si>
  <si>
    <r>
      <t>水泥沙浆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厚</t>
    </r>
    <r>
      <rPr>
        <sz val="12"/>
        <rFont val="宋体"/>
        <family val="0"/>
      </rPr>
      <t>找平层</t>
    </r>
  </si>
  <si>
    <t>墙面防潮</t>
  </si>
  <si>
    <t>刷涂防水剂</t>
  </si>
  <si>
    <t>封管笼</t>
  </si>
  <si>
    <t>根</t>
  </si>
  <si>
    <r>
      <t>(</t>
    </r>
    <r>
      <rPr>
        <sz val="12"/>
        <rFont val="宋体"/>
        <family val="0"/>
      </rPr>
      <t>包双管子另加5</t>
    </r>
    <r>
      <rPr>
        <sz val="12"/>
        <rFont val="宋体"/>
        <family val="0"/>
      </rPr>
      <t>0元)</t>
    </r>
  </si>
  <si>
    <t>门套</t>
  </si>
  <si>
    <t xml:space="preserve">m </t>
  </si>
  <si>
    <t>木工板立架. 饰面板饰面</t>
  </si>
  <si>
    <r>
      <t>门套压边线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宽</t>
    </r>
  </si>
  <si>
    <t>定制1*6公分实木线条</t>
  </si>
  <si>
    <t>中国黑门槛</t>
  </si>
  <si>
    <t>中国黑大理石，</t>
  </si>
  <si>
    <t>大理石磨边</t>
  </si>
  <si>
    <t>线条油漆</t>
  </si>
  <si>
    <t>刮腻子，修色，三底两面，抛光，打蜡</t>
  </si>
  <si>
    <t>饰面油漆</t>
  </si>
  <si>
    <t>小计</t>
  </si>
  <si>
    <t>二</t>
  </si>
  <si>
    <t>客卫生间</t>
  </si>
  <si>
    <t>平面饰面门</t>
  </si>
  <si>
    <t>扇</t>
  </si>
  <si>
    <t>饰面板饰面，实木收边(厂家定做)</t>
  </si>
  <si>
    <t>三</t>
  </si>
  <si>
    <t>主卫生间</t>
  </si>
  <si>
    <t>四</t>
  </si>
  <si>
    <t>客厅、餐厅、玄关、阳台</t>
  </si>
  <si>
    <t>阳台地面找平</t>
  </si>
  <si>
    <t>阳台防滑地砖</t>
  </si>
  <si>
    <t>顶面乳胶漆</t>
  </si>
  <si>
    <r>
      <t>多乐士梦色家乳胶漆（腻子三遍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乳胶漆二遍）</t>
    </r>
  </si>
  <si>
    <r>
      <t>墙</t>
    </r>
    <r>
      <rPr>
        <sz val="12"/>
        <rFont val="宋体"/>
        <family val="0"/>
      </rPr>
      <t>面乳胶漆</t>
    </r>
  </si>
  <si>
    <t>顶墙面基础处理</t>
  </si>
  <si>
    <t>基础处理</t>
  </si>
  <si>
    <t>顶面装饰吊顶（暂定）</t>
  </si>
  <si>
    <t>石膏板饰面，木龙骨基层，开灯孔</t>
  </si>
  <si>
    <t>装饰鞋柜</t>
  </si>
  <si>
    <t>储藏室</t>
  </si>
  <si>
    <t>餐边柜</t>
  </si>
  <si>
    <t>阳台吊柜</t>
  </si>
  <si>
    <t>木工板立架. 橡木饰面</t>
  </si>
  <si>
    <t>五</t>
  </si>
  <si>
    <t>主卧室</t>
  </si>
  <si>
    <t>窗帘箱</t>
  </si>
  <si>
    <t>六</t>
  </si>
  <si>
    <t>次卧</t>
  </si>
  <si>
    <t>七</t>
  </si>
  <si>
    <t>书房</t>
  </si>
  <si>
    <t>书柜</t>
  </si>
  <si>
    <t>书桌</t>
  </si>
  <si>
    <t>八</t>
  </si>
  <si>
    <t>五金件工程</t>
  </si>
  <si>
    <t>门上安锁</t>
  </si>
  <si>
    <t>把</t>
  </si>
  <si>
    <t>客户自购</t>
  </si>
  <si>
    <t>家具拉手安装</t>
  </si>
  <si>
    <t>只</t>
  </si>
  <si>
    <t>家具铰链</t>
  </si>
  <si>
    <t>汇泰龙牌</t>
  </si>
  <si>
    <t>不锈钢合页</t>
  </si>
  <si>
    <t>付</t>
  </si>
  <si>
    <t>朗克牌</t>
  </si>
  <si>
    <t>门吸</t>
  </si>
  <si>
    <t>莱克牌</t>
  </si>
  <si>
    <t>抽屉轨道</t>
  </si>
  <si>
    <t>地漏</t>
  </si>
  <si>
    <t>杭特牌</t>
  </si>
  <si>
    <t>九</t>
  </si>
  <si>
    <t>水电改造工程</t>
  </si>
  <si>
    <r>
      <t>1.</t>
    </r>
    <r>
      <rPr>
        <sz val="14"/>
        <color indexed="8"/>
        <rFont val="宋体"/>
        <family val="0"/>
      </rPr>
      <t>水部分</t>
    </r>
  </si>
  <si>
    <t>一厨一卫管连接</t>
  </si>
  <si>
    <t>套</t>
  </si>
  <si>
    <r>
      <t>皮尔萨牌</t>
    </r>
    <r>
      <rPr>
        <sz val="12"/>
        <color indexed="8"/>
        <rFont val="Times New Roman"/>
        <family val="1"/>
      </rPr>
      <t>PP-R</t>
    </r>
    <r>
      <rPr>
        <sz val="12"/>
        <color indexed="8"/>
        <rFont val="宋体"/>
        <family val="0"/>
      </rPr>
      <t>管热水管</t>
    </r>
  </si>
  <si>
    <t>增加一卫水管连接</t>
  </si>
  <si>
    <t>增加一阳台水管连接</t>
  </si>
  <si>
    <t>浴房龙头安装</t>
  </si>
  <si>
    <t>主材业主自购（安装人工）</t>
  </si>
  <si>
    <t>普通龙头安装</t>
  </si>
  <si>
    <t>水池（槽）洗脸盆安装</t>
  </si>
  <si>
    <r>
      <t>2.</t>
    </r>
    <r>
      <rPr>
        <sz val="14"/>
        <color indexed="8"/>
        <rFont val="宋体"/>
        <family val="0"/>
      </rPr>
      <t>电部分</t>
    </r>
  </si>
  <si>
    <t>厨房铺管穿线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</si>
  <si>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</si>
  <si>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中策电线穿金盾PVC管铺设</t>
  </si>
  <si>
    <t>卫生间铺管穿线</t>
  </si>
  <si>
    <t>阳台铺管穿线</t>
  </si>
  <si>
    <t>餐、客厅铺管穿线</t>
  </si>
  <si>
    <t>房间铺管穿线</t>
  </si>
  <si>
    <t>大灯安装</t>
  </si>
  <si>
    <r>
      <t>安装人工费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具体数量按实际发生量计算</t>
    </r>
    <r>
      <rPr>
        <sz val="12"/>
        <color indexed="8"/>
        <rFont val="Times New Roman"/>
        <family val="1"/>
      </rPr>
      <t>)</t>
    </r>
  </si>
  <si>
    <r>
      <t>筒灯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射灯安装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暂定）</t>
    </r>
  </si>
  <si>
    <t>插座，开关安装</t>
  </si>
  <si>
    <t>插座，开关暗盒</t>
  </si>
  <si>
    <t>（铁盒）具体数量按实际发生量计算</t>
  </si>
  <si>
    <r>
      <t>厨房卫生间小五金安装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水电工安装</t>
    </r>
    <r>
      <rPr>
        <sz val="12"/>
        <color indexed="8"/>
        <rFont val="Times New Roman"/>
        <family val="1"/>
      </rPr>
      <t>)</t>
    </r>
  </si>
  <si>
    <t>间</t>
  </si>
  <si>
    <t>业主购买需安装的全部小五金配件（安装人工）</t>
  </si>
  <si>
    <t>电话、电脑，数字电视布线</t>
  </si>
  <si>
    <r>
      <t>双音频电视线，八芯电脑线、四芯电话线，穿</t>
    </r>
    <r>
      <rPr>
        <sz val="12"/>
        <color indexed="8"/>
        <rFont val="Times New Roman"/>
        <family val="1"/>
      </rPr>
      <t>PVC</t>
    </r>
    <r>
      <rPr>
        <sz val="12"/>
        <color indexed="8"/>
        <rFont val="宋体"/>
        <family val="0"/>
      </rPr>
      <t>管铺设</t>
    </r>
  </si>
  <si>
    <t>音响线铺设</t>
  </si>
  <si>
    <r>
      <t>音箱线穿</t>
    </r>
    <r>
      <rPr>
        <sz val="12"/>
        <color indexed="8"/>
        <rFont val="Times New Roman"/>
        <family val="1"/>
      </rPr>
      <t>PVC</t>
    </r>
    <r>
      <rPr>
        <sz val="12"/>
        <color indexed="8"/>
        <rFont val="宋体"/>
        <family val="0"/>
      </rPr>
      <t>管铺设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按</t>
    </r>
    <r>
      <rPr>
        <sz val="12"/>
        <color indexed="8"/>
        <rFont val="Times New Roman"/>
        <family val="1"/>
      </rPr>
      <t>30m/</t>
    </r>
    <r>
      <rPr>
        <sz val="12"/>
        <color indexed="8"/>
        <rFont val="宋体"/>
        <family val="0"/>
      </rPr>
      <t>套计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主材业主自购</t>
    </r>
  </si>
  <si>
    <t>十</t>
  </si>
  <si>
    <t>其它工程</t>
  </si>
  <si>
    <t>零星修补综合</t>
  </si>
  <si>
    <t>按房屋建筑面积计算</t>
  </si>
  <si>
    <t>砌单砖墙</t>
  </si>
  <si>
    <r>
      <t>水泥砂浆砌筑</t>
    </r>
    <r>
      <rPr>
        <sz val="12"/>
        <rFont val="Times New Roman"/>
        <family val="1"/>
      </rPr>
      <t xml:space="preserve">  </t>
    </r>
  </si>
  <si>
    <t>墙面粉刷</t>
  </si>
  <si>
    <t>水泥砂浆抹灰</t>
  </si>
  <si>
    <t>隔断</t>
  </si>
  <si>
    <t>双面石膏板隔断,中间添隔音棉</t>
  </si>
  <si>
    <t>成品保护费</t>
  </si>
  <si>
    <t>按建筑面积算</t>
  </si>
  <si>
    <t>材料采购运输</t>
  </si>
  <si>
    <t>项</t>
  </si>
  <si>
    <t>不包括业主自购材料</t>
  </si>
  <si>
    <t>垃圾清理费</t>
  </si>
  <si>
    <t>装修中建筑垃圾运到小区指定存放点</t>
  </si>
  <si>
    <t>垃圾袋</t>
  </si>
  <si>
    <t>材料二次搬运费</t>
  </si>
  <si>
    <t>敲墙</t>
  </si>
  <si>
    <t>按实际发生计算</t>
  </si>
  <si>
    <t>工程直接费</t>
  </si>
  <si>
    <t>综合管理费</t>
  </si>
  <si>
    <t>工程总造价</t>
  </si>
  <si>
    <t>设计费</t>
  </si>
  <si>
    <t>包阳台参考价</t>
  </si>
  <si>
    <t>塑钢窗</t>
  </si>
  <si>
    <r>
      <t>备注：1.以上预算橡木面板为</t>
    </r>
    <r>
      <rPr>
        <sz val="12"/>
        <rFont val="宋体"/>
        <family val="0"/>
      </rPr>
      <t>76</t>
    </r>
    <r>
      <rPr>
        <sz val="12"/>
        <rFont val="宋体"/>
        <family val="0"/>
      </rPr>
      <t>元/张,柜内贴波音软片另加13元/m2,搁板香樟板加差价1</t>
    </r>
    <r>
      <rPr>
        <sz val="12"/>
        <rFont val="宋体"/>
        <family val="0"/>
      </rPr>
      <t>10</t>
    </r>
    <r>
      <rPr>
        <sz val="12"/>
        <rFont val="宋体"/>
        <family val="0"/>
      </rPr>
      <t>元/张</t>
    </r>
  </si>
  <si>
    <r>
      <t xml:space="preserve">             2.</t>
    </r>
    <r>
      <rPr>
        <sz val="12"/>
        <rFont val="宋体"/>
        <family val="0"/>
      </rPr>
      <t>家具油漆为生牌聚酯漆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套色人工另加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/m2)</t>
    </r>
    <r>
      <rPr>
        <sz val="12"/>
        <rFont val="宋体"/>
        <family val="0"/>
      </rPr>
      <t>，涂料为多乐士梦色家乳胶漆（彩色乳胶漆材料另加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  <r>
      <rPr>
        <sz val="12"/>
        <rFont val="宋体"/>
        <family val="0"/>
      </rPr>
      <t>），</t>
    </r>
  </si>
  <si>
    <r>
      <t xml:space="preserve">            </t>
    </r>
    <r>
      <rPr>
        <sz val="12"/>
        <rFont val="宋体"/>
        <family val="0"/>
      </rPr>
      <t>3.本预算不包括家电，灯具，锁具，拉手，开关面板，厨房与卫生间五金</t>
    </r>
    <r>
      <rPr>
        <sz val="12"/>
        <rFont val="宋体"/>
        <family val="0"/>
      </rPr>
      <t>,工程税金</t>
    </r>
    <r>
      <rPr>
        <sz val="12"/>
        <rFont val="宋体"/>
        <family val="0"/>
      </rPr>
      <t>等</t>
    </r>
  </si>
  <si>
    <r>
      <t xml:space="preserve">            </t>
    </r>
    <r>
      <rPr>
        <sz val="12"/>
        <rFont val="宋体"/>
        <family val="0"/>
      </rPr>
      <t>4.主材和工程项目如有变化，以工程变更单为 标准</t>
    </r>
  </si>
  <si>
    <r>
      <t xml:space="preserve">            </t>
    </r>
    <r>
      <rPr>
        <sz val="12"/>
        <rFont val="宋体"/>
        <family val="0"/>
      </rPr>
      <t>5.施工过程中实际工程量与预算有出入，则按照实际工程量计算。</t>
    </r>
  </si>
  <si>
    <t>其它工程主材参考价</t>
  </si>
  <si>
    <t>1</t>
  </si>
  <si>
    <t>实木地板及地垄</t>
  </si>
  <si>
    <r>
      <t>暂定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</si>
  <si>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2</t>
  </si>
  <si>
    <t>强化地板</t>
  </si>
  <si>
    <r>
      <t>暂定</t>
    </r>
    <r>
      <rPr>
        <sz val="12"/>
        <rFont val="Times New Roman"/>
        <family val="1"/>
      </rPr>
      <t>75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</si>
  <si>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3</t>
  </si>
  <si>
    <t>塑料踢脚线</t>
  </si>
  <si>
    <r>
      <t>暂定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</si>
  <si>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4</t>
  </si>
  <si>
    <r>
      <t>墙面瓷砖</t>
    </r>
    <r>
      <rPr>
        <sz val="12"/>
        <rFont val="Times New Roman"/>
        <family val="1"/>
      </rPr>
      <t>330*250</t>
    </r>
  </si>
  <si>
    <r>
      <t>暂定</t>
    </r>
    <r>
      <rPr>
        <sz val="12"/>
        <rFont val="Times New Roman"/>
        <family val="1"/>
      </rPr>
      <t>65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</si>
  <si>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5</t>
  </si>
  <si>
    <r>
      <t>防滑地砖</t>
    </r>
    <r>
      <rPr>
        <sz val="12"/>
        <rFont val="Times New Roman"/>
        <family val="1"/>
      </rPr>
      <t>300*300</t>
    </r>
  </si>
  <si>
    <t>6</t>
  </si>
  <si>
    <r>
      <t>抛光砖</t>
    </r>
    <r>
      <rPr>
        <sz val="12"/>
        <rFont val="Times New Roman"/>
        <family val="1"/>
      </rPr>
      <t>600*600</t>
    </r>
  </si>
  <si>
    <r>
      <t>暂定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</si>
  <si>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7</t>
  </si>
  <si>
    <t>钛合金移门</t>
  </si>
  <si>
    <r>
      <t>暂定</t>
    </r>
    <r>
      <rPr>
        <sz val="12"/>
        <rFont val="Times New Roman"/>
        <family val="1"/>
      </rPr>
      <t>260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</si>
  <si>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8</t>
  </si>
  <si>
    <t>人造石</t>
  </si>
  <si>
    <r>
      <t>暂定</t>
    </r>
    <r>
      <rPr>
        <sz val="12"/>
        <rFont val="Times New Roman"/>
        <family val="1"/>
      </rPr>
      <t>320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</si>
  <si>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9</t>
  </si>
  <si>
    <t>烤漆门</t>
  </si>
  <si>
    <r>
      <t>暂定</t>
    </r>
    <r>
      <rPr>
        <sz val="12"/>
        <rFont val="Times New Roman"/>
        <family val="1"/>
      </rPr>
      <t>220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</si>
  <si>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10</t>
  </si>
  <si>
    <t>塑钢板吊顶</t>
  </si>
  <si>
    <r>
      <t>暂定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/m2</t>
    </r>
  </si>
  <si>
    <t>11</t>
  </si>
  <si>
    <t>塑料质角线</t>
  </si>
  <si>
    <r>
      <t>暂定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</t>
    </r>
  </si>
  <si>
    <t>审核：易家团购网www.ejiatg.com</t>
  </si>
  <si>
    <t>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</si>
</sst>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);[Red]\(0.00\)"/>
    <numFmt numFmtId="181" formatCode="0.0_ "/>
    <numFmt numFmtId="182" formatCode="0.00_ "/>
    <numFmt numFmtId="183" formatCode="0.0_);[Red]\(0.0\)"/>
    <numFmt numFmtId="184" formatCode="0.00;[Red]0.00"/>
    <numFmt numFmtId="185" formatCode="&quot;￥&quot;#,##0_);[Red]\(&quot;￥&quot;#,##0\)"/>
  </numFmts>
  <fonts count="36">
    <font>
      <sz val="12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u val="single"/>
      <sz val="24"/>
      <color indexed="10"/>
      <name val="宋体"/>
      <family val="0"/>
    </font>
    <font>
      <sz val="16"/>
      <name val="华文中宋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PMingLiU"/>
      <family val="1"/>
    </font>
    <font>
      <sz val="10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宋体"/>
      <family val="0"/>
    </font>
    <font>
      <sz val="12"/>
      <name val="PMingLiU"/>
      <family val="1"/>
    </font>
    <font>
      <sz val="9"/>
      <name val="Times New Roman"/>
      <family val="1"/>
    </font>
    <font>
      <b/>
      <sz val="9"/>
      <name val="PMingLiU"/>
      <family val="1"/>
    </font>
    <font>
      <sz val="8"/>
      <name val="PMingLiU"/>
      <family val="1"/>
    </font>
    <font>
      <sz val="8"/>
      <name val="宋体"/>
      <family val="0"/>
    </font>
    <font>
      <b/>
      <sz val="9"/>
      <name val="宋体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b/>
      <u val="single"/>
      <sz val="36"/>
      <color indexed="10"/>
      <name val="宋体"/>
      <family val="0"/>
    </font>
    <font>
      <sz val="1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Times New Roman"/>
      <family val="1"/>
    </font>
    <font>
      <sz val="14"/>
      <color indexed="8"/>
      <name val="宋体"/>
      <family val="0"/>
    </font>
    <font>
      <vertAlign val="superscript"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5" fillId="0" borderId="0" xfId="2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180" fontId="3" fillId="0" borderId="1" xfId="0" applyNumberFormat="1" applyFont="1" applyBorder="1" applyAlignment="1">
      <alignment horizontal="left"/>
    </xf>
    <xf numFmtId="180" fontId="3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180" fontId="0" fillId="2" borderId="0" xfId="0" applyNumberFormat="1" applyFont="1" applyFill="1" applyAlignment="1">
      <alignment/>
    </xf>
    <xf numFmtId="180" fontId="8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80" fontId="9" fillId="0" borderId="1" xfId="0" applyNumberFormat="1" applyFont="1" applyBorder="1" applyAlignment="1">
      <alignment horizontal="right"/>
    </xf>
    <xf numFmtId="180" fontId="10" fillId="0" borderId="1" xfId="0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80" fontId="13" fillId="0" borderId="1" xfId="0" applyNumberFormat="1" applyFont="1" applyBorder="1" applyAlignment="1">
      <alignment horizontal="right"/>
    </xf>
    <xf numFmtId="180" fontId="14" fillId="0" borderId="1" xfId="0" applyNumberFormat="1" applyFont="1" applyBorder="1" applyAlignment="1">
      <alignment horizontal="right"/>
    </xf>
    <xf numFmtId="180" fontId="8" fillId="3" borderId="1" xfId="0" applyNumberFormat="1" applyFont="1" applyFill="1" applyBorder="1" applyAlignment="1">
      <alignment horizontal="right"/>
    </xf>
    <xf numFmtId="180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15" fillId="0" borderId="0" xfId="0" applyFont="1" applyAlignment="1">
      <alignment/>
    </xf>
    <xf numFmtId="180" fontId="7" fillId="0" borderId="1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0" fontId="16" fillId="0" borderId="1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180" fontId="8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180" fontId="0" fillId="0" borderId="1" xfId="0" applyNumberFormat="1" applyFont="1" applyBorder="1" applyAlignment="1">
      <alignment horizontal="center" vertical="center"/>
    </xf>
    <xf numFmtId="180" fontId="15" fillId="0" borderId="1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180" fontId="18" fillId="0" borderId="1" xfId="0" applyNumberFormat="1" applyFont="1" applyBorder="1" applyAlignment="1">
      <alignment horizontal="right"/>
    </xf>
    <xf numFmtId="180" fontId="19" fillId="0" borderId="1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182" fontId="8" fillId="0" borderId="1" xfId="0" applyNumberFormat="1" applyFont="1" applyBorder="1" applyAlignment="1">
      <alignment horizontal="right"/>
    </xf>
    <xf numFmtId="183" fontId="15" fillId="0" borderId="1" xfId="0" applyNumberFormat="1" applyFont="1" applyBorder="1" applyAlignment="1">
      <alignment horizontal="right" vertical="center"/>
    </xf>
    <xf numFmtId="183" fontId="16" fillId="0" borderId="1" xfId="0" applyNumberFormat="1" applyFont="1" applyBorder="1" applyAlignment="1">
      <alignment/>
    </xf>
    <xf numFmtId="0" fontId="20" fillId="0" borderId="1" xfId="0" applyFont="1" applyBorder="1" applyAlignment="1">
      <alignment horizontal="center"/>
    </xf>
    <xf numFmtId="182" fontId="13" fillId="0" borderId="1" xfId="0" applyNumberFormat="1" applyFont="1" applyBorder="1" applyAlignment="1">
      <alignment horizontal="right"/>
    </xf>
    <xf numFmtId="183" fontId="21" fillId="0" borderId="1" xfId="0" applyNumberFormat="1" applyFont="1" applyBorder="1" applyAlignment="1">
      <alignment horizontal="center" vertical="center"/>
    </xf>
    <xf numFmtId="183" fontId="19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right"/>
    </xf>
    <xf numFmtId="182" fontId="10" fillId="0" borderId="1" xfId="0" applyNumberFormat="1" applyFont="1" applyBorder="1" applyAlignment="1">
      <alignment horizontal="right"/>
    </xf>
    <xf numFmtId="183" fontId="10" fillId="0" borderId="1" xfId="0" applyNumberFormat="1" applyFont="1" applyBorder="1" applyAlignment="1">
      <alignment horizontal="right"/>
    </xf>
    <xf numFmtId="183" fontId="10" fillId="0" borderId="1" xfId="0" applyNumberFormat="1" applyFont="1" applyBorder="1" applyAlignment="1">
      <alignment/>
    </xf>
    <xf numFmtId="0" fontId="22" fillId="2" borderId="1" xfId="0" applyFont="1" applyFill="1" applyBorder="1" applyAlignment="1">
      <alignment/>
    </xf>
    <xf numFmtId="0" fontId="7" fillId="0" borderId="1" xfId="0" applyFont="1" applyBorder="1" applyAlignment="1">
      <alignment horizontal="right"/>
    </xf>
    <xf numFmtId="182" fontId="7" fillId="0" borderId="1" xfId="0" applyNumberFormat="1" applyFont="1" applyBorder="1" applyAlignment="1">
      <alignment horizontal="right"/>
    </xf>
    <xf numFmtId="183" fontId="7" fillId="0" borderId="1" xfId="0" applyNumberFormat="1" applyFont="1" applyBorder="1" applyAlignment="1">
      <alignment horizontal="right"/>
    </xf>
    <xf numFmtId="183" fontId="7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2" fontId="23" fillId="2" borderId="1" xfId="0" applyNumberFormat="1" applyFont="1" applyFill="1" applyBorder="1" applyAlignment="1">
      <alignment horizontal="center"/>
    </xf>
    <xf numFmtId="180" fontId="23" fillId="2" borderId="1" xfId="0" applyNumberFormat="1" applyFont="1" applyFill="1" applyBorder="1" applyAlignment="1">
      <alignment horizontal="center"/>
    </xf>
    <xf numFmtId="183" fontId="23" fillId="2" borderId="1" xfId="0" applyNumberFormat="1" applyFont="1" applyFill="1" applyBorder="1" applyAlignment="1">
      <alignment horizontal="center"/>
    </xf>
    <xf numFmtId="181" fontId="2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183" fontId="8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184" fontId="4" fillId="2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24" fillId="0" borderId="0" xfId="0" applyFont="1" applyFill="1" applyBorder="1" applyAlignment="1">
      <alignment/>
    </xf>
    <xf numFmtId="183" fontId="9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83" fontId="25" fillId="0" borderId="1" xfId="0" applyNumberFormat="1" applyFont="1" applyBorder="1" applyAlignment="1">
      <alignment horizontal="right"/>
    </xf>
    <xf numFmtId="183" fontId="13" fillId="0" borderId="1" xfId="0" applyNumberFormat="1" applyFont="1" applyBorder="1" applyAlignment="1">
      <alignment/>
    </xf>
    <xf numFmtId="180" fontId="8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185" fontId="27" fillId="0" borderId="1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185" fontId="7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85" fontId="27" fillId="0" borderId="4" xfId="0" applyNumberFormat="1" applyFont="1" applyBorder="1" applyAlignment="1">
      <alignment horizontal="right"/>
    </xf>
    <xf numFmtId="183" fontId="7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9" fillId="0" borderId="0" xfId="20" applyFont="1" applyAlignment="1" applyProtection="1">
      <alignment horizontal="center"/>
      <protection/>
    </xf>
    <xf numFmtId="0" fontId="30" fillId="0" borderId="0" xfId="0" applyFont="1" applyAlignment="1">
      <alignment/>
    </xf>
    <xf numFmtId="181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181" fontId="7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18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jiatg.com/_city_hz/ejtg.asp?id=80" TargetMode="External" /><Relationship Id="rId2" Type="http://schemas.openxmlformats.org/officeDocument/2006/relationships/hyperlink" Target="http://www.ejiatg.com/_city_hz/ejtg.asp?id=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7"/>
  <sheetViews>
    <sheetView tabSelected="1" zoomScale="85" zoomScaleNormal="85" zoomScaleSheetLayoutView="100" workbookViewId="0" topLeftCell="A143">
      <selection activeCell="N9" sqref="N9"/>
    </sheetView>
  </sheetViews>
  <sheetFormatPr defaultColWidth="9.00390625" defaultRowHeight="14.25"/>
  <cols>
    <col min="1" max="1" width="4.25390625" style="0" customWidth="1"/>
    <col min="2" max="2" width="32.625" style="0" customWidth="1"/>
    <col min="3" max="3" width="7.125" style="0" customWidth="1"/>
    <col min="4" max="4" width="8.625" style="0" customWidth="1"/>
    <col min="5" max="5" width="9.25390625" style="0" customWidth="1"/>
    <col min="6" max="6" width="13.00390625" style="0" customWidth="1"/>
    <col min="7" max="7" width="11.375" style="0" customWidth="1"/>
    <col min="8" max="8" width="10.75390625" style="0" customWidth="1"/>
    <col min="9" max="9" width="10.375" style="0" customWidth="1"/>
    <col min="10" max="10" width="10.75390625" style="0" customWidth="1"/>
    <col min="11" max="11" width="9.50390625" style="0" customWidth="1"/>
    <col min="12" max="12" width="50.875" style="0" customWidth="1"/>
    <col min="13" max="13" width="8.50390625" style="0" customWidth="1"/>
  </cols>
  <sheetData>
    <row r="1" spans="1:12" s="1" customFormat="1" ht="31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18.7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4" customFormat="1" ht="14.25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H4" s="10"/>
      <c r="I4" s="10"/>
      <c r="J4" s="10"/>
      <c r="K4" s="10"/>
      <c r="L4" s="11" t="s">
        <v>9</v>
      </c>
    </row>
    <row r="5" spans="1:16" s="4" customFormat="1" ht="14.25">
      <c r="A5" s="10" t="s">
        <v>10</v>
      </c>
      <c r="B5" s="11"/>
      <c r="C5" s="11" t="s">
        <v>11</v>
      </c>
      <c r="D5" s="11"/>
      <c r="E5" s="11"/>
      <c r="F5" s="11"/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1"/>
      <c r="M5" s="12"/>
      <c r="N5" s="12"/>
      <c r="O5" s="12"/>
      <c r="P5" s="12"/>
    </row>
    <row r="6" spans="1:12" s="3" customFormat="1" ht="18.75">
      <c r="A6" s="8" t="s">
        <v>17</v>
      </c>
      <c r="B6" s="13" t="s">
        <v>18</v>
      </c>
      <c r="C6" s="9"/>
      <c r="D6" s="14"/>
      <c r="E6" s="14"/>
      <c r="F6" s="14"/>
      <c r="G6" s="15"/>
      <c r="H6" s="15"/>
      <c r="I6" s="15"/>
      <c r="J6" s="15"/>
      <c r="K6" s="15"/>
      <c r="L6" s="31"/>
    </row>
    <row r="7" spans="1:12" s="4" customFormat="1" ht="16.5">
      <c r="A7" s="10">
        <v>1</v>
      </c>
      <c r="B7" s="12" t="s">
        <v>19</v>
      </c>
      <c r="C7" s="16" t="s">
        <v>20</v>
      </c>
      <c r="D7" s="17">
        <v>18.1</v>
      </c>
      <c r="E7" s="18">
        <f aca="true" t="shared" si="0" ref="E7:E18">G7+H7+I7+J7+K7</f>
        <v>44</v>
      </c>
      <c r="F7" s="18">
        <f>SUM(D7*E7)</f>
        <v>796.4000000000001</v>
      </c>
      <c r="G7" s="18">
        <v>0</v>
      </c>
      <c r="H7" s="18">
        <v>17</v>
      </c>
      <c r="I7" s="18">
        <v>26</v>
      </c>
      <c r="J7" s="18">
        <v>0.95</v>
      </c>
      <c r="K7" s="18">
        <v>0.05</v>
      </c>
      <c r="L7" s="32" t="s">
        <v>21</v>
      </c>
    </row>
    <row r="8" spans="1:12" s="4" customFormat="1" ht="16.5">
      <c r="A8" s="10">
        <v>2</v>
      </c>
      <c r="B8" s="12" t="s">
        <v>22</v>
      </c>
      <c r="C8" s="16" t="s">
        <v>20</v>
      </c>
      <c r="D8" s="18">
        <v>4.2</v>
      </c>
      <c r="E8" s="18">
        <f t="shared" si="0"/>
        <v>44</v>
      </c>
      <c r="F8" s="18">
        <f aca="true" t="shared" si="1" ref="F8:F18">SUM(D8*E8)</f>
        <v>184.8</v>
      </c>
      <c r="G8" s="18">
        <v>0</v>
      </c>
      <c r="H8" s="18">
        <v>17</v>
      </c>
      <c r="I8" s="18">
        <v>26</v>
      </c>
      <c r="J8" s="18">
        <v>0.95</v>
      </c>
      <c r="K8" s="18">
        <v>0.05</v>
      </c>
      <c r="L8" s="33" t="s">
        <v>23</v>
      </c>
    </row>
    <row r="9" spans="1:256" s="4" customFormat="1" ht="16.5">
      <c r="A9" s="10">
        <v>3</v>
      </c>
      <c r="B9" s="12" t="s">
        <v>24</v>
      </c>
      <c r="C9" s="16" t="s">
        <v>20</v>
      </c>
      <c r="D9" s="18">
        <v>4.2</v>
      </c>
      <c r="E9" s="18">
        <f t="shared" si="0"/>
        <v>28</v>
      </c>
      <c r="F9" s="18">
        <f t="shared" si="1"/>
        <v>117.60000000000001</v>
      </c>
      <c r="G9" s="18">
        <v>15</v>
      </c>
      <c r="H9" s="18">
        <v>4.5</v>
      </c>
      <c r="I9" s="18">
        <v>8</v>
      </c>
      <c r="J9" s="18">
        <v>0.4</v>
      </c>
      <c r="K9" s="18">
        <v>0.1</v>
      </c>
      <c r="L9" s="32" t="s">
        <v>25</v>
      </c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4" customFormat="1" ht="16.5">
      <c r="A10" s="10">
        <v>4</v>
      </c>
      <c r="B10" s="12" t="s">
        <v>26</v>
      </c>
      <c r="C10" s="16" t="s">
        <v>20</v>
      </c>
      <c r="D10" s="18">
        <v>4.2</v>
      </c>
      <c r="E10" s="18">
        <f t="shared" si="0"/>
        <v>24</v>
      </c>
      <c r="F10" s="18">
        <f t="shared" si="1"/>
        <v>100.80000000000001</v>
      </c>
      <c r="G10" s="18">
        <v>12</v>
      </c>
      <c r="H10" s="18">
        <v>3.5</v>
      </c>
      <c r="I10" s="18">
        <v>8</v>
      </c>
      <c r="J10" s="18">
        <v>0.47</v>
      </c>
      <c r="K10" s="18">
        <v>0.03</v>
      </c>
      <c r="L10" s="19" t="s">
        <v>27</v>
      </c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4" customFormat="1" ht="16.5">
      <c r="A11" s="10">
        <v>5</v>
      </c>
      <c r="B11" s="12" t="s">
        <v>28</v>
      </c>
      <c r="C11" s="16" t="s">
        <v>20</v>
      </c>
      <c r="D11" s="18">
        <v>16</v>
      </c>
      <c r="E11" s="18">
        <f t="shared" si="0"/>
        <v>18.5</v>
      </c>
      <c r="F11" s="18">
        <f t="shared" si="1"/>
        <v>296</v>
      </c>
      <c r="G11" s="18">
        <v>8.5</v>
      </c>
      <c r="H11" s="18">
        <v>3</v>
      </c>
      <c r="I11" s="18">
        <v>6.5</v>
      </c>
      <c r="J11" s="18">
        <v>0.47</v>
      </c>
      <c r="K11" s="18">
        <v>0.03</v>
      </c>
      <c r="L11" s="19" t="s">
        <v>29</v>
      </c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12" s="4" customFormat="1" ht="15.75">
      <c r="A12" s="10">
        <v>6</v>
      </c>
      <c r="B12" s="12" t="s">
        <v>30</v>
      </c>
      <c r="C12" s="10" t="s">
        <v>31</v>
      </c>
      <c r="D12" s="18">
        <v>1</v>
      </c>
      <c r="E12" s="18">
        <f t="shared" si="0"/>
        <v>125</v>
      </c>
      <c r="F12" s="18">
        <f t="shared" si="1"/>
        <v>125</v>
      </c>
      <c r="G12" s="18">
        <v>85</v>
      </c>
      <c r="H12" s="18">
        <v>10</v>
      </c>
      <c r="I12" s="18">
        <v>29</v>
      </c>
      <c r="J12" s="18">
        <v>0.5</v>
      </c>
      <c r="K12" s="18">
        <v>0.5</v>
      </c>
      <c r="L12" s="32" t="s">
        <v>32</v>
      </c>
    </row>
    <row r="13" spans="1:12" s="4" customFormat="1" ht="15.75">
      <c r="A13" s="10">
        <v>7</v>
      </c>
      <c r="B13" s="12" t="s">
        <v>33</v>
      </c>
      <c r="C13" s="16" t="s">
        <v>34</v>
      </c>
      <c r="D13" s="18">
        <v>5.6</v>
      </c>
      <c r="E13" s="18">
        <f t="shared" si="0"/>
        <v>65</v>
      </c>
      <c r="F13" s="18">
        <f t="shared" si="1"/>
        <v>364</v>
      </c>
      <c r="G13" s="18">
        <v>35</v>
      </c>
      <c r="H13" s="18">
        <v>10</v>
      </c>
      <c r="I13" s="18">
        <v>18</v>
      </c>
      <c r="J13" s="18">
        <v>1.5</v>
      </c>
      <c r="K13" s="18">
        <v>0.5</v>
      </c>
      <c r="L13" s="19" t="s">
        <v>35</v>
      </c>
    </row>
    <row r="14" spans="1:12" s="4" customFormat="1" ht="15.75">
      <c r="A14" s="10">
        <v>8</v>
      </c>
      <c r="B14" s="12" t="s">
        <v>36</v>
      </c>
      <c r="C14" s="16" t="s">
        <v>34</v>
      </c>
      <c r="D14" s="18">
        <f>D13*2</f>
        <v>11.2</v>
      </c>
      <c r="E14" s="18">
        <f t="shared" si="0"/>
        <v>21</v>
      </c>
      <c r="F14" s="18">
        <f t="shared" si="1"/>
        <v>235.2</v>
      </c>
      <c r="G14" s="18">
        <v>14</v>
      </c>
      <c r="H14" s="18">
        <v>1.4</v>
      </c>
      <c r="I14" s="18">
        <v>5</v>
      </c>
      <c r="J14" s="18">
        <v>0.1</v>
      </c>
      <c r="K14" s="18">
        <v>0.5</v>
      </c>
      <c r="L14" s="19" t="s">
        <v>37</v>
      </c>
    </row>
    <row r="15" spans="1:12" s="4" customFormat="1" ht="15.75">
      <c r="A15" s="10">
        <v>9</v>
      </c>
      <c r="B15" s="19" t="s">
        <v>38</v>
      </c>
      <c r="C15" s="16" t="s">
        <v>34</v>
      </c>
      <c r="D15" s="18">
        <v>1.6</v>
      </c>
      <c r="E15" s="18">
        <f t="shared" si="0"/>
        <v>105</v>
      </c>
      <c r="F15" s="18">
        <f t="shared" si="1"/>
        <v>168</v>
      </c>
      <c r="G15" s="18">
        <v>65</v>
      </c>
      <c r="H15" s="18">
        <v>12</v>
      </c>
      <c r="I15" s="18">
        <v>25</v>
      </c>
      <c r="J15" s="18">
        <v>2.9</v>
      </c>
      <c r="K15" s="18">
        <v>0.1</v>
      </c>
      <c r="L15" s="19" t="s">
        <v>39</v>
      </c>
    </row>
    <row r="16" spans="1:256" s="4" customFormat="1" ht="16.5" customHeight="1">
      <c r="A16" s="10">
        <v>10</v>
      </c>
      <c r="B16" s="19" t="s">
        <v>40</v>
      </c>
      <c r="C16" s="16" t="s">
        <v>34</v>
      </c>
      <c r="D16" s="18">
        <v>3.2</v>
      </c>
      <c r="E16" s="18">
        <f t="shared" si="0"/>
        <v>18</v>
      </c>
      <c r="F16" s="18">
        <f t="shared" si="1"/>
        <v>57.6</v>
      </c>
      <c r="G16" s="18"/>
      <c r="H16" s="18"/>
      <c r="I16" s="18">
        <v>15</v>
      </c>
      <c r="J16" s="18">
        <v>3</v>
      </c>
      <c r="K16" s="18"/>
      <c r="L16" s="19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12" s="4" customFormat="1" ht="15.75">
      <c r="A17" s="10">
        <v>11</v>
      </c>
      <c r="B17" s="19" t="s">
        <v>41</v>
      </c>
      <c r="C17" s="16" t="s">
        <v>34</v>
      </c>
      <c r="D17" s="18">
        <f>D14</f>
        <v>11.2</v>
      </c>
      <c r="E17" s="18">
        <f t="shared" si="0"/>
        <v>11.5</v>
      </c>
      <c r="F17" s="18">
        <f t="shared" si="1"/>
        <v>128.79999999999998</v>
      </c>
      <c r="G17" s="18">
        <v>5</v>
      </c>
      <c r="H17" s="18">
        <v>1</v>
      </c>
      <c r="I17" s="18">
        <v>5</v>
      </c>
      <c r="J17" s="18">
        <v>0.45</v>
      </c>
      <c r="K17" s="18">
        <v>0.05</v>
      </c>
      <c r="L17" s="19" t="s">
        <v>42</v>
      </c>
    </row>
    <row r="18" spans="1:12" s="4" customFormat="1" ht="16.5">
      <c r="A18" s="10">
        <v>12</v>
      </c>
      <c r="B18" s="12" t="s">
        <v>43</v>
      </c>
      <c r="C18" s="16" t="s">
        <v>20</v>
      </c>
      <c r="D18" s="18">
        <v>1.5</v>
      </c>
      <c r="E18" s="18">
        <f t="shared" si="0"/>
        <v>76.5</v>
      </c>
      <c r="F18" s="18">
        <f t="shared" si="1"/>
        <v>114.75</v>
      </c>
      <c r="G18" s="18">
        <v>35</v>
      </c>
      <c r="H18" s="18">
        <v>7</v>
      </c>
      <c r="I18" s="18">
        <v>34</v>
      </c>
      <c r="J18" s="18">
        <v>0.45</v>
      </c>
      <c r="K18" s="18">
        <v>0.05</v>
      </c>
      <c r="L18" s="19" t="s">
        <v>42</v>
      </c>
    </row>
    <row r="19" spans="1:17" s="4" customFormat="1" ht="15.75">
      <c r="A19" s="10">
        <v>13</v>
      </c>
      <c r="B19" s="10" t="s">
        <v>44</v>
      </c>
      <c r="C19" s="10"/>
      <c r="D19" s="18"/>
      <c r="E19" s="18"/>
      <c r="F19" s="20">
        <f>SUM(F7:F18)</f>
        <v>2688.95</v>
      </c>
      <c r="G19" s="18"/>
      <c r="H19" s="18"/>
      <c r="I19" s="18"/>
      <c r="J19" s="18"/>
      <c r="K19" s="18"/>
      <c r="L19" s="19"/>
      <c r="M19" s="34"/>
      <c r="N19" s="34"/>
      <c r="O19" s="34"/>
      <c r="P19" s="34"/>
      <c r="Q19" s="34"/>
    </row>
    <row r="20" spans="1:12" s="4" customFormat="1" ht="18.75">
      <c r="A20" s="8"/>
      <c r="B20" s="10"/>
      <c r="C20" s="10"/>
      <c r="D20" s="18"/>
      <c r="E20" s="18"/>
      <c r="F20" s="20"/>
      <c r="G20" s="18"/>
      <c r="H20" s="18"/>
      <c r="I20" s="18"/>
      <c r="J20" s="18"/>
      <c r="K20" s="18"/>
      <c r="L20" s="19"/>
    </row>
    <row r="21" spans="1:12" s="3" customFormat="1" ht="19.5">
      <c r="A21" s="8" t="s">
        <v>45</v>
      </c>
      <c r="B21" s="13" t="s">
        <v>46</v>
      </c>
      <c r="C21" s="8"/>
      <c r="D21" s="21"/>
      <c r="E21" s="21"/>
      <c r="F21" s="21"/>
      <c r="G21" s="21"/>
      <c r="H21" s="21"/>
      <c r="I21" s="21"/>
      <c r="J21" s="21"/>
      <c r="K21" s="21"/>
      <c r="L21" s="8"/>
    </row>
    <row r="22" spans="1:12" s="4" customFormat="1" ht="16.5">
      <c r="A22" s="10">
        <v>1</v>
      </c>
      <c r="B22" s="12" t="s">
        <v>19</v>
      </c>
      <c r="C22" s="16" t="s">
        <v>20</v>
      </c>
      <c r="D22" s="22">
        <v>20.3</v>
      </c>
      <c r="E22" s="18">
        <f aca="true" t="shared" si="2" ref="E22:E26">G22+H22+I22+J22+K22</f>
        <v>44</v>
      </c>
      <c r="F22" s="18">
        <f aca="true" t="shared" si="3" ref="F22:F33">SUM(D22*E22)</f>
        <v>893.2</v>
      </c>
      <c r="G22" s="18">
        <v>0</v>
      </c>
      <c r="H22" s="18">
        <v>17</v>
      </c>
      <c r="I22" s="18">
        <v>26</v>
      </c>
      <c r="J22" s="18">
        <v>0.95</v>
      </c>
      <c r="K22" s="18">
        <v>0.05</v>
      </c>
      <c r="L22" s="32" t="s">
        <v>21</v>
      </c>
    </row>
    <row r="23" spans="1:12" s="4" customFormat="1" ht="16.5">
      <c r="A23" s="10">
        <v>2</v>
      </c>
      <c r="B23" s="12" t="s">
        <v>22</v>
      </c>
      <c r="C23" s="16" t="s">
        <v>20</v>
      </c>
      <c r="D23" s="18">
        <v>4.5</v>
      </c>
      <c r="E23" s="18">
        <f t="shared" si="2"/>
        <v>44</v>
      </c>
      <c r="F23" s="18">
        <f t="shared" si="3"/>
        <v>198</v>
      </c>
      <c r="G23" s="18">
        <v>0</v>
      </c>
      <c r="H23" s="18">
        <v>17</v>
      </c>
      <c r="I23" s="18">
        <v>26</v>
      </c>
      <c r="J23" s="18">
        <v>0.95</v>
      </c>
      <c r="K23" s="18">
        <v>0.05</v>
      </c>
      <c r="L23" s="33" t="s">
        <v>23</v>
      </c>
    </row>
    <row r="24" spans="1:256" s="4" customFormat="1" ht="16.5">
      <c r="A24" s="10">
        <v>3</v>
      </c>
      <c r="B24" s="12" t="s">
        <v>24</v>
      </c>
      <c r="C24" s="16" t="s">
        <v>20</v>
      </c>
      <c r="D24" s="18">
        <v>4.5</v>
      </c>
      <c r="E24" s="18">
        <f t="shared" si="2"/>
        <v>28</v>
      </c>
      <c r="F24" s="18">
        <f t="shared" si="3"/>
        <v>126</v>
      </c>
      <c r="G24" s="18">
        <v>15</v>
      </c>
      <c r="H24" s="18">
        <v>4.5</v>
      </c>
      <c r="I24" s="18">
        <v>8</v>
      </c>
      <c r="J24" s="18">
        <v>0.4</v>
      </c>
      <c r="K24" s="18">
        <v>0.1</v>
      </c>
      <c r="L24" s="32" t="s">
        <v>29</v>
      </c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4" customFormat="1" ht="16.5">
      <c r="A25" s="10">
        <v>4</v>
      </c>
      <c r="B25" s="12" t="s">
        <v>26</v>
      </c>
      <c r="C25" s="16" t="s">
        <v>20</v>
      </c>
      <c r="D25" s="18">
        <v>4.5</v>
      </c>
      <c r="E25" s="18">
        <f t="shared" si="2"/>
        <v>24</v>
      </c>
      <c r="F25" s="18">
        <f t="shared" si="3"/>
        <v>108</v>
      </c>
      <c r="G25" s="18">
        <v>12</v>
      </c>
      <c r="H25" s="18">
        <v>3.5</v>
      </c>
      <c r="I25" s="18">
        <v>8</v>
      </c>
      <c r="J25" s="18">
        <v>0.47</v>
      </c>
      <c r="K25" s="18">
        <v>0.03</v>
      </c>
      <c r="L25" s="19" t="s">
        <v>27</v>
      </c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4" customFormat="1" ht="16.5">
      <c r="A26" s="10">
        <v>5</v>
      </c>
      <c r="B26" s="12" t="s">
        <v>28</v>
      </c>
      <c r="C26" s="16" t="s">
        <v>20</v>
      </c>
      <c r="D26" s="18">
        <v>18</v>
      </c>
      <c r="E26" s="18">
        <f t="shared" si="2"/>
        <v>18.5</v>
      </c>
      <c r="F26" s="18">
        <f t="shared" si="3"/>
        <v>333</v>
      </c>
      <c r="G26" s="18">
        <v>8.5</v>
      </c>
      <c r="H26" s="18">
        <v>3</v>
      </c>
      <c r="I26" s="18">
        <v>6.5</v>
      </c>
      <c r="J26" s="18">
        <v>0.47</v>
      </c>
      <c r="K26" s="18">
        <v>0.03</v>
      </c>
      <c r="L26" s="19" t="s">
        <v>29</v>
      </c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12" s="4" customFormat="1" ht="16.5" customHeight="1">
      <c r="A27" s="10">
        <v>6</v>
      </c>
      <c r="B27" s="12" t="s">
        <v>47</v>
      </c>
      <c r="C27" s="10" t="s">
        <v>48</v>
      </c>
      <c r="D27" s="18">
        <v>1</v>
      </c>
      <c r="E27" s="18">
        <f aca="true" t="shared" si="4" ref="E27:E33">G27+H27+I27+J27+K27</f>
        <v>375</v>
      </c>
      <c r="F27" s="18">
        <f t="shared" si="3"/>
        <v>375</v>
      </c>
      <c r="G27" s="18">
        <v>175</v>
      </c>
      <c r="H27" s="18">
        <v>55</v>
      </c>
      <c r="I27" s="18">
        <v>140</v>
      </c>
      <c r="J27" s="18">
        <v>4.5</v>
      </c>
      <c r="K27" s="18">
        <v>0.5</v>
      </c>
      <c r="L27" s="19" t="s">
        <v>49</v>
      </c>
    </row>
    <row r="28" spans="1:12" s="4" customFormat="1" ht="15.75">
      <c r="A28" s="10">
        <v>7</v>
      </c>
      <c r="B28" s="12" t="s">
        <v>33</v>
      </c>
      <c r="C28" s="16" t="s">
        <v>34</v>
      </c>
      <c r="D28" s="18">
        <v>4.7</v>
      </c>
      <c r="E28" s="18">
        <f t="shared" si="4"/>
        <v>65</v>
      </c>
      <c r="F28" s="18">
        <f t="shared" si="3"/>
        <v>305.5</v>
      </c>
      <c r="G28" s="18">
        <v>35</v>
      </c>
      <c r="H28" s="18">
        <v>10</v>
      </c>
      <c r="I28" s="18">
        <v>18</v>
      </c>
      <c r="J28" s="18">
        <v>1.5</v>
      </c>
      <c r="K28" s="18">
        <v>0.5</v>
      </c>
      <c r="L28" s="19" t="s">
        <v>35</v>
      </c>
    </row>
    <row r="29" spans="1:12" s="4" customFormat="1" ht="15.75">
      <c r="A29" s="10">
        <v>8</v>
      </c>
      <c r="B29" s="12" t="s">
        <v>36</v>
      </c>
      <c r="C29" s="16" t="s">
        <v>34</v>
      </c>
      <c r="D29" s="18">
        <v>9.4</v>
      </c>
      <c r="E29" s="18">
        <f t="shared" si="4"/>
        <v>21</v>
      </c>
      <c r="F29" s="18">
        <f t="shared" si="3"/>
        <v>197.4</v>
      </c>
      <c r="G29" s="18">
        <v>14</v>
      </c>
      <c r="H29" s="18">
        <v>1.4</v>
      </c>
      <c r="I29" s="18">
        <v>5</v>
      </c>
      <c r="J29" s="18">
        <v>0.1</v>
      </c>
      <c r="K29" s="18">
        <v>0.5</v>
      </c>
      <c r="L29" s="19" t="s">
        <v>37</v>
      </c>
    </row>
    <row r="30" spans="1:12" s="4" customFormat="1" ht="15.75">
      <c r="A30" s="10">
        <v>9</v>
      </c>
      <c r="B30" s="19" t="s">
        <v>38</v>
      </c>
      <c r="C30" s="16" t="s">
        <v>34</v>
      </c>
      <c r="D30" s="18">
        <v>0.7</v>
      </c>
      <c r="E30" s="18">
        <f t="shared" si="4"/>
        <v>105</v>
      </c>
      <c r="F30" s="18">
        <f t="shared" si="3"/>
        <v>73.5</v>
      </c>
      <c r="G30" s="18">
        <v>65</v>
      </c>
      <c r="H30" s="18">
        <v>12</v>
      </c>
      <c r="I30" s="18">
        <v>25</v>
      </c>
      <c r="J30" s="18">
        <v>2.9</v>
      </c>
      <c r="K30" s="18">
        <v>0.1</v>
      </c>
      <c r="L30" s="19" t="s">
        <v>39</v>
      </c>
    </row>
    <row r="31" spans="1:256" s="4" customFormat="1" ht="16.5" customHeight="1">
      <c r="A31" s="10">
        <v>10</v>
      </c>
      <c r="B31" s="19" t="s">
        <v>40</v>
      </c>
      <c r="C31" s="16" t="s">
        <v>34</v>
      </c>
      <c r="D31" s="18">
        <v>1.4</v>
      </c>
      <c r="E31" s="18">
        <f t="shared" si="4"/>
        <v>18</v>
      </c>
      <c r="F31" s="18">
        <f t="shared" si="3"/>
        <v>25.2</v>
      </c>
      <c r="G31" s="18"/>
      <c r="H31" s="18"/>
      <c r="I31" s="18">
        <v>15</v>
      </c>
      <c r="J31" s="18">
        <v>3</v>
      </c>
      <c r="K31" s="18"/>
      <c r="L31" s="19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12" s="4" customFormat="1" ht="15.75">
      <c r="A32" s="10">
        <v>11</v>
      </c>
      <c r="B32" s="19" t="s">
        <v>41</v>
      </c>
      <c r="C32" s="16" t="s">
        <v>34</v>
      </c>
      <c r="D32" s="18">
        <f>D29</f>
        <v>9.4</v>
      </c>
      <c r="E32" s="18">
        <f t="shared" si="4"/>
        <v>11.5</v>
      </c>
      <c r="F32" s="18">
        <f t="shared" si="3"/>
        <v>108.10000000000001</v>
      </c>
      <c r="G32" s="18">
        <v>5</v>
      </c>
      <c r="H32" s="18">
        <v>1</v>
      </c>
      <c r="I32" s="18">
        <v>5</v>
      </c>
      <c r="J32" s="18">
        <v>0.45</v>
      </c>
      <c r="K32" s="18">
        <v>0.05</v>
      </c>
      <c r="L32" s="19" t="s">
        <v>42</v>
      </c>
    </row>
    <row r="33" spans="1:12" s="4" customFormat="1" ht="16.5">
      <c r="A33" s="10">
        <v>12</v>
      </c>
      <c r="B33" s="12" t="s">
        <v>43</v>
      </c>
      <c r="C33" s="16" t="s">
        <v>20</v>
      </c>
      <c r="D33" s="18">
        <v>5</v>
      </c>
      <c r="E33" s="18">
        <f t="shared" si="4"/>
        <v>76.5</v>
      </c>
      <c r="F33" s="18">
        <f t="shared" si="3"/>
        <v>382.5</v>
      </c>
      <c r="G33" s="18">
        <v>35</v>
      </c>
      <c r="H33" s="18">
        <v>7</v>
      </c>
      <c r="I33" s="18">
        <v>34</v>
      </c>
      <c r="J33" s="18">
        <v>0.45</v>
      </c>
      <c r="K33" s="18">
        <v>0.05</v>
      </c>
      <c r="L33" s="19" t="s">
        <v>42</v>
      </c>
    </row>
    <row r="34" spans="1:17" s="4" customFormat="1" ht="15.75">
      <c r="A34" s="10">
        <v>13</v>
      </c>
      <c r="B34" s="10" t="s">
        <v>44</v>
      </c>
      <c r="C34" s="10"/>
      <c r="D34" s="18"/>
      <c r="E34" s="18"/>
      <c r="F34" s="20">
        <f>SUM(F22:F33)</f>
        <v>3125.3999999999996</v>
      </c>
      <c r="G34" s="18"/>
      <c r="H34" s="18"/>
      <c r="I34" s="18"/>
      <c r="J34" s="18"/>
      <c r="K34" s="18"/>
      <c r="L34" s="10"/>
      <c r="M34" s="34"/>
      <c r="N34" s="34"/>
      <c r="O34" s="34"/>
      <c r="P34" s="34"/>
      <c r="Q34" s="36"/>
    </row>
    <row r="35" spans="1:12" s="4" customFormat="1" ht="18.75">
      <c r="A35" s="8"/>
      <c r="B35" s="10"/>
      <c r="C35" s="10"/>
      <c r="D35" s="18"/>
      <c r="E35" s="18"/>
      <c r="F35" s="20"/>
      <c r="G35" s="18"/>
      <c r="H35" s="18"/>
      <c r="I35" s="18"/>
      <c r="J35" s="18"/>
      <c r="K35" s="18"/>
      <c r="L35" s="19"/>
    </row>
    <row r="36" spans="1:12" s="3" customFormat="1" ht="19.5">
      <c r="A36" s="8" t="s">
        <v>50</v>
      </c>
      <c r="B36" s="13" t="s">
        <v>51</v>
      </c>
      <c r="C36" s="8"/>
      <c r="D36" s="21"/>
      <c r="E36" s="21"/>
      <c r="F36" s="21"/>
      <c r="G36" s="21"/>
      <c r="H36" s="21"/>
      <c r="I36" s="21"/>
      <c r="J36" s="21"/>
      <c r="K36" s="21"/>
      <c r="L36" s="8"/>
    </row>
    <row r="37" spans="1:12" s="4" customFormat="1" ht="16.5">
      <c r="A37" s="10">
        <v>1</v>
      </c>
      <c r="B37" s="12" t="s">
        <v>19</v>
      </c>
      <c r="C37" s="16" t="s">
        <v>20</v>
      </c>
      <c r="D37" s="22">
        <v>16.1</v>
      </c>
      <c r="E37" s="18">
        <f aca="true" t="shared" si="5" ref="E37:E48">G37+H37+I37+J37+K37</f>
        <v>44</v>
      </c>
      <c r="F37" s="18">
        <f>SUM(D37*E37)</f>
        <v>708.4000000000001</v>
      </c>
      <c r="G37" s="18">
        <v>0</v>
      </c>
      <c r="H37" s="18">
        <v>17</v>
      </c>
      <c r="I37" s="18">
        <v>26</v>
      </c>
      <c r="J37" s="18">
        <v>0.95</v>
      </c>
      <c r="K37" s="18">
        <v>0.05</v>
      </c>
      <c r="L37" s="32" t="s">
        <v>21</v>
      </c>
    </row>
    <row r="38" spans="1:12" s="4" customFormat="1" ht="16.5">
      <c r="A38" s="10">
        <v>2</v>
      </c>
      <c r="B38" s="12" t="s">
        <v>22</v>
      </c>
      <c r="C38" s="16" t="s">
        <v>20</v>
      </c>
      <c r="D38" s="18">
        <v>3.2</v>
      </c>
      <c r="E38" s="18">
        <f t="shared" si="5"/>
        <v>44</v>
      </c>
      <c r="F38" s="18">
        <f aca="true" t="shared" si="6" ref="F38:F48">SUM(D38*E38)</f>
        <v>140.8</v>
      </c>
      <c r="G38" s="18">
        <v>0</v>
      </c>
      <c r="H38" s="18">
        <v>17</v>
      </c>
      <c r="I38" s="18">
        <v>26</v>
      </c>
      <c r="J38" s="18">
        <v>0.95</v>
      </c>
      <c r="K38" s="18">
        <v>0.05</v>
      </c>
      <c r="L38" s="33" t="s">
        <v>23</v>
      </c>
    </row>
    <row r="39" spans="1:256" s="4" customFormat="1" ht="16.5">
      <c r="A39" s="10">
        <v>3</v>
      </c>
      <c r="B39" s="12" t="s">
        <v>24</v>
      </c>
      <c r="C39" s="16" t="s">
        <v>20</v>
      </c>
      <c r="D39" s="18">
        <v>3.2</v>
      </c>
      <c r="E39" s="18">
        <f t="shared" si="5"/>
        <v>28</v>
      </c>
      <c r="F39" s="18">
        <f t="shared" si="6"/>
        <v>89.60000000000001</v>
      </c>
      <c r="G39" s="18">
        <v>15</v>
      </c>
      <c r="H39" s="18">
        <v>4.5</v>
      </c>
      <c r="I39" s="18">
        <v>8</v>
      </c>
      <c r="J39" s="18">
        <v>0.4</v>
      </c>
      <c r="K39" s="18">
        <v>0.1</v>
      </c>
      <c r="L39" s="32" t="s">
        <v>29</v>
      </c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4" customFormat="1" ht="16.5">
      <c r="A40" s="10">
        <v>4</v>
      </c>
      <c r="B40" s="12" t="s">
        <v>26</v>
      </c>
      <c r="C40" s="16" t="s">
        <v>20</v>
      </c>
      <c r="D40" s="18">
        <v>3.2</v>
      </c>
      <c r="E40" s="18">
        <f t="shared" si="5"/>
        <v>24</v>
      </c>
      <c r="F40" s="18">
        <f t="shared" si="6"/>
        <v>76.80000000000001</v>
      </c>
      <c r="G40" s="18">
        <v>12</v>
      </c>
      <c r="H40" s="18">
        <v>3.5</v>
      </c>
      <c r="I40" s="18">
        <v>8</v>
      </c>
      <c r="J40" s="18">
        <v>0.47</v>
      </c>
      <c r="K40" s="18">
        <v>0.03</v>
      </c>
      <c r="L40" s="19" t="s">
        <v>27</v>
      </c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4" customFormat="1" ht="16.5">
      <c r="A41" s="10">
        <v>5</v>
      </c>
      <c r="B41" s="12" t="s">
        <v>28</v>
      </c>
      <c r="C41" s="16" t="s">
        <v>20</v>
      </c>
      <c r="D41" s="18">
        <v>15.3</v>
      </c>
      <c r="E41" s="18">
        <f t="shared" si="5"/>
        <v>18.5</v>
      </c>
      <c r="F41" s="18">
        <f t="shared" si="6"/>
        <v>283.05</v>
      </c>
      <c r="G41" s="18">
        <v>8.5</v>
      </c>
      <c r="H41" s="18">
        <v>3</v>
      </c>
      <c r="I41" s="18">
        <v>6.5</v>
      </c>
      <c r="J41" s="18">
        <v>0.47</v>
      </c>
      <c r="K41" s="18">
        <v>0.03</v>
      </c>
      <c r="L41" s="19" t="s">
        <v>29</v>
      </c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12" s="4" customFormat="1" ht="16.5" customHeight="1">
      <c r="A42" s="10">
        <v>6</v>
      </c>
      <c r="B42" s="12" t="s">
        <v>47</v>
      </c>
      <c r="C42" s="10" t="s">
        <v>48</v>
      </c>
      <c r="D42" s="18">
        <v>1</v>
      </c>
      <c r="E42" s="18">
        <f t="shared" si="5"/>
        <v>375</v>
      </c>
      <c r="F42" s="18">
        <f t="shared" si="6"/>
        <v>375</v>
      </c>
      <c r="G42" s="18">
        <v>175</v>
      </c>
      <c r="H42" s="18">
        <v>55</v>
      </c>
      <c r="I42" s="18">
        <v>140</v>
      </c>
      <c r="J42" s="18">
        <v>4.5</v>
      </c>
      <c r="K42" s="18">
        <v>0.5</v>
      </c>
      <c r="L42" s="19" t="s">
        <v>49</v>
      </c>
    </row>
    <row r="43" spans="1:12" s="4" customFormat="1" ht="15.75">
      <c r="A43" s="10">
        <v>7</v>
      </c>
      <c r="B43" s="12" t="s">
        <v>33</v>
      </c>
      <c r="C43" s="16" t="s">
        <v>34</v>
      </c>
      <c r="D43" s="18">
        <v>4.7</v>
      </c>
      <c r="E43" s="18">
        <f t="shared" si="5"/>
        <v>65</v>
      </c>
      <c r="F43" s="18">
        <f t="shared" si="6"/>
        <v>305.5</v>
      </c>
      <c r="G43" s="18">
        <v>35</v>
      </c>
      <c r="H43" s="18">
        <v>10</v>
      </c>
      <c r="I43" s="18">
        <v>18</v>
      </c>
      <c r="J43" s="18">
        <v>1.5</v>
      </c>
      <c r="K43" s="18">
        <v>0.5</v>
      </c>
      <c r="L43" s="19" t="s">
        <v>35</v>
      </c>
    </row>
    <row r="44" spans="1:12" s="4" customFormat="1" ht="15.75">
      <c r="A44" s="10">
        <v>8</v>
      </c>
      <c r="B44" s="12" t="s">
        <v>36</v>
      </c>
      <c r="C44" s="16" t="s">
        <v>34</v>
      </c>
      <c r="D44" s="18">
        <v>9.4</v>
      </c>
      <c r="E44" s="18">
        <f t="shared" si="5"/>
        <v>21</v>
      </c>
      <c r="F44" s="18">
        <f t="shared" si="6"/>
        <v>197.4</v>
      </c>
      <c r="G44" s="18">
        <v>14</v>
      </c>
      <c r="H44" s="18">
        <v>1.4</v>
      </c>
      <c r="I44" s="18">
        <v>5</v>
      </c>
      <c r="J44" s="18">
        <v>0.1</v>
      </c>
      <c r="K44" s="18">
        <v>0.5</v>
      </c>
      <c r="L44" s="19" t="s">
        <v>37</v>
      </c>
    </row>
    <row r="45" spans="1:12" s="4" customFormat="1" ht="15.75">
      <c r="A45" s="10">
        <v>9</v>
      </c>
      <c r="B45" s="19" t="s">
        <v>38</v>
      </c>
      <c r="C45" s="16" t="s">
        <v>34</v>
      </c>
      <c r="D45" s="18">
        <v>0.7</v>
      </c>
      <c r="E45" s="18">
        <f t="shared" si="5"/>
        <v>105</v>
      </c>
      <c r="F45" s="18">
        <f t="shared" si="6"/>
        <v>73.5</v>
      </c>
      <c r="G45" s="18">
        <v>65</v>
      </c>
      <c r="H45" s="18">
        <v>12</v>
      </c>
      <c r="I45" s="18">
        <v>25</v>
      </c>
      <c r="J45" s="18">
        <v>2.9</v>
      </c>
      <c r="K45" s="18">
        <v>0.1</v>
      </c>
      <c r="L45" s="19" t="s">
        <v>39</v>
      </c>
    </row>
    <row r="46" spans="1:256" s="4" customFormat="1" ht="16.5" customHeight="1">
      <c r="A46" s="10">
        <v>10</v>
      </c>
      <c r="B46" s="19" t="s">
        <v>40</v>
      </c>
      <c r="C46" s="16" t="s">
        <v>34</v>
      </c>
      <c r="D46" s="18">
        <v>1.4</v>
      </c>
      <c r="E46" s="18">
        <f t="shared" si="5"/>
        <v>18</v>
      </c>
      <c r="F46" s="18">
        <f t="shared" si="6"/>
        <v>25.2</v>
      </c>
      <c r="G46" s="18"/>
      <c r="H46" s="18"/>
      <c r="I46" s="18">
        <v>15</v>
      </c>
      <c r="J46" s="18">
        <v>3</v>
      </c>
      <c r="K46" s="18"/>
      <c r="L46" s="19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12" s="4" customFormat="1" ht="15.75">
      <c r="A47" s="10">
        <v>11</v>
      </c>
      <c r="B47" s="19" t="s">
        <v>41</v>
      </c>
      <c r="C47" s="16" t="s">
        <v>34</v>
      </c>
      <c r="D47" s="18">
        <f>D44</f>
        <v>9.4</v>
      </c>
      <c r="E47" s="18">
        <f t="shared" si="5"/>
        <v>11.5</v>
      </c>
      <c r="F47" s="18">
        <f t="shared" si="6"/>
        <v>108.10000000000001</v>
      </c>
      <c r="G47" s="18">
        <v>5</v>
      </c>
      <c r="H47" s="18">
        <v>1</v>
      </c>
      <c r="I47" s="18">
        <v>5</v>
      </c>
      <c r="J47" s="18">
        <v>0.45</v>
      </c>
      <c r="K47" s="18">
        <v>0.05</v>
      </c>
      <c r="L47" s="19" t="s">
        <v>42</v>
      </c>
    </row>
    <row r="48" spans="1:12" s="4" customFormat="1" ht="16.5">
      <c r="A48" s="10">
        <v>12</v>
      </c>
      <c r="B48" s="12" t="s">
        <v>43</v>
      </c>
      <c r="C48" s="16" t="s">
        <v>20</v>
      </c>
      <c r="D48" s="18">
        <v>5</v>
      </c>
      <c r="E48" s="18">
        <f t="shared" si="5"/>
        <v>76.5</v>
      </c>
      <c r="F48" s="18">
        <f t="shared" si="6"/>
        <v>382.5</v>
      </c>
      <c r="G48" s="18">
        <v>35</v>
      </c>
      <c r="H48" s="18">
        <v>7</v>
      </c>
      <c r="I48" s="18">
        <v>34</v>
      </c>
      <c r="J48" s="18">
        <v>0.45</v>
      </c>
      <c r="K48" s="18">
        <v>0.05</v>
      </c>
      <c r="L48" s="19" t="s">
        <v>42</v>
      </c>
    </row>
    <row r="49" spans="1:17" s="4" customFormat="1" ht="15.75">
      <c r="A49" s="10">
        <v>13</v>
      </c>
      <c r="B49" s="10" t="s">
        <v>44</v>
      </c>
      <c r="C49" s="10"/>
      <c r="D49" s="18"/>
      <c r="E49" s="18"/>
      <c r="F49" s="20">
        <f>SUM(F37:F48)</f>
        <v>2765.85</v>
      </c>
      <c r="G49" s="18"/>
      <c r="H49" s="18"/>
      <c r="I49" s="18"/>
      <c r="J49" s="18"/>
      <c r="K49" s="18"/>
      <c r="L49" s="10"/>
      <c r="M49" s="34"/>
      <c r="N49" s="34"/>
      <c r="O49" s="34"/>
      <c r="P49" s="34"/>
      <c r="Q49" s="36"/>
    </row>
    <row r="50" spans="1:12" ht="18.75">
      <c r="A50" s="8"/>
      <c r="B50" s="23"/>
      <c r="C50" s="24"/>
      <c r="D50" s="25"/>
      <c r="E50" s="25"/>
      <c r="F50" s="26"/>
      <c r="G50" s="25"/>
      <c r="H50" s="25"/>
      <c r="I50" s="25"/>
      <c r="J50" s="25"/>
      <c r="K50" s="25"/>
      <c r="L50" s="24"/>
    </row>
    <row r="51" spans="1:12" s="3" customFormat="1" ht="19.5">
      <c r="A51" s="8" t="s">
        <v>52</v>
      </c>
      <c r="B51" s="13" t="s">
        <v>53</v>
      </c>
      <c r="C51" s="8"/>
      <c r="D51" s="21"/>
      <c r="E51" s="21"/>
      <c r="F51" s="21"/>
      <c r="G51" s="21"/>
      <c r="H51" s="21"/>
      <c r="I51" s="21"/>
      <c r="J51" s="21"/>
      <c r="K51" s="35"/>
      <c r="L51" s="8"/>
    </row>
    <row r="52" spans="1:256" s="4" customFormat="1" ht="16.5">
      <c r="A52" s="10">
        <v>1</v>
      </c>
      <c r="B52" s="12" t="s">
        <v>54</v>
      </c>
      <c r="C52" s="16" t="s">
        <v>20</v>
      </c>
      <c r="D52" s="18">
        <v>5.8</v>
      </c>
      <c r="E52" s="18">
        <f aca="true" t="shared" si="7" ref="E52:E66">G52+H52+I52+J52+K52</f>
        <v>24</v>
      </c>
      <c r="F52" s="18">
        <f>SUM(D52*E52)</f>
        <v>139.2</v>
      </c>
      <c r="G52" s="18">
        <v>12</v>
      </c>
      <c r="H52" s="18">
        <v>3.5</v>
      </c>
      <c r="I52" s="18">
        <v>8</v>
      </c>
      <c r="J52" s="18">
        <v>0.47</v>
      </c>
      <c r="K52" s="18">
        <v>0.03</v>
      </c>
      <c r="L52" s="19" t="s">
        <v>27</v>
      </c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12" s="4" customFormat="1" ht="16.5">
      <c r="A53" s="10">
        <v>2</v>
      </c>
      <c r="B53" s="12" t="s">
        <v>55</v>
      </c>
      <c r="C53" s="16" t="s">
        <v>20</v>
      </c>
      <c r="D53" s="18">
        <v>7</v>
      </c>
      <c r="E53" s="18">
        <f t="shared" si="7"/>
        <v>44</v>
      </c>
      <c r="F53" s="18">
        <f>SUM(D53*E53)</f>
        <v>308</v>
      </c>
      <c r="G53" s="18">
        <v>0</v>
      </c>
      <c r="H53" s="18">
        <v>17</v>
      </c>
      <c r="I53" s="18">
        <v>26</v>
      </c>
      <c r="J53" s="18">
        <v>0.95</v>
      </c>
      <c r="K53" s="18">
        <v>0.05</v>
      </c>
      <c r="L53" s="33" t="s">
        <v>23</v>
      </c>
    </row>
    <row r="54" spans="1:12" s="4" customFormat="1" ht="16.5">
      <c r="A54" s="10">
        <v>3</v>
      </c>
      <c r="B54" s="12" t="s">
        <v>56</v>
      </c>
      <c r="C54" s="16" t="s">
        <v>20</v>
      </c>
      <c r="D54" s="18">
        <v>38</v>
      </c>
      <c r="E54" s="18">
        <f t="shared" si="7"/>
        <v>18.500000000000004</v>
      </c>
      <c r="F54" s="18">
        <f aca="true" t="shared" si="8" ref="F54:F66">SUM(D54*E54)</f>
        <v>703.0000000000001</v>
      </c>
      <c r="G54" s="27"/>
      <c r="H54" s="18">
        <v>6.3</v>
      </c>
      <c r="I54" s="18">
        <v>12</v>
      </c>
      <c r="J54" s="18">
        <v>0.1</v>
      </c>
      <c r="K54" s="18">
        <v>0.1</v>
      </c>
      <c r="L54" s="19" t="s">
        <v>57</v>
      </c>
    </row>
    <row r="55" spans="1:12" s="4" customFormat="1" ht="16.5">
      <c r="A55" s="10">
        <v>4</v>
      </c>
      <c r="B55" s="12" t="s">
        <v>58</v>
      </c>
      <c r="C55" s="16" t="s">
        <v>20</v>
      </c>
      <c r="D55" s="28">
        <v>65.5</v>
      </c>
      <c r="E55" s="18">
        <f t="shared" si="7"/>
        <v>17.500000000000004</v>
      </c>
      <c r="F55" s="18">
        <f t="shared" si="8"/>
        <v>1146.2500000000002</v>
      </c>
      <c r="G55" s="27"/>
      <c r="H55" s="18">
        <v>5.3</v>
      </c>
      <c r="I55" s="18">
        <v>12</v>
      </c>
      <c r="J55" s="18">
        <v>0.1</v>
      </c>
      <c r="K55" s="18">
        <v>0.1</v>
      </c>
      <c r="L55" s="19" t="s">
        <v>57</v>
      </c>
    </row>
    <row r="56" spans="1:12" s="4" customFormat="1" ht="16.5">
      <c r="A56" s="10">
        <v>5</v>
      </c>
      <c r="B56" s="12" t="s">
        <v>59</v>
      </c>
      <c r="C56" s="16" t="s">
        <v>20</v>
      </c>
      <c r="D56" s="18">
        <f>D54+D55</f>
        <v>103.5</v>
      </c>
      <c r="E56" s="18">
        <f t="shared" si="7"/>
        <v>3</v>
      </c>
      <c r="F56" s="18">
        <f t="shared" si="8"/>
        <v>310.5</v>
      </c>
      <c r="G56" s="18"/>
      <c r="H56" s="18"/>
      <c r="I56" s="18">
        <v>2.5</v>
      </c>
      <c r="J56" s="18">
        <v>0.5</v>
      </c>
      <c r="K56" s="18"/>
      <c r="L56" s="19" t="s">
        <v>60</v>
      </c>
    </row>
    <row r="57" spans="1:12" s="4" customFormat="1" ht="16.5">
      <c r="A57" s="10">
        <v>6</v>
      </c>
      <c r="B57" s="12" t="s">
        <v>61</v>
      </c>
      <c r="C57" s="16" t="s">
        <v>20</v>
      </c>
      <c r="D57" s="18">
        <v>12</v>
      </c>
      <c r="E57" s="18">
        <f t="shared" si="7"/>
        <v>89.5</v>
      </c>
      <c r="F57" s="18">
        <f t="shared" si="8"/>
        <v>1074</v>
      </c>
      <c r="G57" s="18">
        <v>40</v>
      </c>
      <c r="H57" s="18">
        <v>19</v>
      </c>
      <c r="I57" s="18">
        <v>28</v>
      </c>
      <c r="J57" s="18">
        <v>2.4</v>
      </c>
      <c r="K57" s="18">
        <v>0.1</v>
      </c>
      <c r="L57" s="19" t="s">
        <v>62</v>
      </c>
    </row>
    <row r="58" spans="1:12" s="4" customFormat="1" ht="16.5">
      <c r="A58" s="10">
        <v>7</v>
      </c>
      <c r="B58" s="12" t="s">
        <v>63</v>
      </c>
      <c r="C58" s="16" t="s">
        <v>20</v>
      </c>
      <c r="D58" s="28">
        <f>1.8*2.1</f>
        <v>3.7800000000000002</v>
      </c>
      <c r="E58" s="18">
        <f t="shared" si="7"/>
        <v>407</v>
      </c>
      <c r="F58" s="18">
        <f t="shared" si="8"/>
        <v>1538.46</v>
      </c>
      <c r="G58" s="18">
        <v>230</v>
      </c>
      <c r="H58" s="18">
        <v>37</v>
      </c>
      <c r="I58" s="18">
        <v>135</v>
      </c>
      <c r="J58" s="18">
        <v>4.9</v>
      </c>
      <c r="K58" s="18">
        <v>0.1</v>
      </c>
      <c r="L58" s="19" t="s">
        <v>35</v>
      </c>
    </row>
    <row r="59" spans="1:12" s="4" customFormat="1" ht="16.5">
      <c r="A59" s="10">
        <v>8</v>
      </c>
      <c r="B59" s="29" t="s">
        <v>64</v>
      </c>
      <c r="C59" s="30" t="s">
        <v>20</v>
      </c>
      <c r="D59" s="28">
        <v>5.02</v>
      </c>
      <c r="E59" s="18">
        <f t="shared" si="7"/>
        <v>390</v>
      </c>
      <c r="F59" s="18">
        <f t="shared" si="8"/>
        <v>1957.7999999999997</v>
      </c>
      <c r="G59" s="18">
        <v>210</v>
      </c>
      <c r="H59" s="18">
        <v>35</v>
      </c>
      <c r="I59" s="18">
        <v>140</v>
      </c>
      <c r="J59" s="18">
        <v>4.9</v>
      </c>
      <c r="K59" s="18">
        <v>0.1</v>
      </c>
      <c r="L59" s="19" t="s">
        <v>35</v>
      </c>
    </row>
    <row r="60" spans="1:12" s="4" customFormat="1" ht="16.5">
      <c r="A60" s="10">
        <v>9</v>
      </c>
      <c r="B60" s="12" t="s">
        <v>65</v>
      </c>
      <c r="C60" s="16" t="s">
        <v>20</v>
      </c>
      <c r="D60" s="28">
        <v>2.25</v>
      </c>
      <c r="E60" s="18">
        <f t="shared" si="7"/>
        <v>420</v>
      </c>
      <c r="F60" s="18">
        <f t="shared" si="8"/>
        <v>945</v>
      </c>
      <c r="G60" s="18">
        <v>240</v>
      </c>
      <c r="H60" s="18">
        <v>35</v>
      </c>
      <c r="I60" s="18">
        <v>140</v>
      </c>
      <c r="J60" s="18">
        <v>4.9</v>
      </c>
      <c r="K60" s="18">
        <v>0.1</v>
      </c>
      <c r="L60" s="19" t="s">
        <v>35</v>
      </c>
    </row>
    <row r="61" spans="1:12" s="4" customFormat="1" ht="16.5">
      <c r="A61" s="10">
        <v>10</v>
      </c>
      <c r="B61" s="12" t="s">
        <v>66</v>
      </c>
      <c r="C61" s="16" t="s">
        <v>20</v>
      </c>
      <c r="D61" s="18">
        <v>0.75</v>
      </c>
      <c r="E61" s="18">
        <v>407</v>
      </c>
      <c r="F61" s="18">
        <f t="shared" si="8"/>
        <v>305.25</v>
      </c>
      <c r="G61" s="18"/>
      <c r="H61" s="18"/>
      <c r="I61" s="18"/>
      <c r="J61" s="18"/>
      <c r="K61" s="18"/>
      <c r="L61" s="19" t="s">
        <v>67</v>
      </c>
    </row>
    <row r="62" spans="1:12" s="4" customFormat="1" ht="16.5" customHeight="1">
      <c r="A62" s="10">
        <v>11</v>
      </c>
      <c r="B62" s="12" t="s">
        <v>47</v>
      </c>
      <c r="C62" s="10" t="s">
        <v>48</v>
      </c>
      <c r="D62" s="18">
        <v>1</v>
      </c>
      <c r="E62" s="18">
        <f>G62+H62+I62+J62+K62</f>
        <v>375</v>
      </c>
      <c r="F62" s="18">
        <f t="shared" si="8"/>
        <v>375</v>
      </c>
      <c r="G62" s="18">
        <v>175</v>
      </c>
      <c r="H62" s="18">
        <v>55</v>
      </c>
      <c r="I62" s="18">
        <v>140</v>
      </c>
      <c r="J62" s="18">
        <v>4.5</v>
      </c>
      <c r="K62" s="18">
        <v>0.5</v>
      </c>
      <c r="L62" s="19" t="s">
        <v>49</v>
      </c>
    </row>
    <row r="63" spans="1:12" s="4" customFormat="1" ht="15.75">
      <c r="A63" s="10">
        <v>12</v>
      </c>
      <c r="B63" s="12" t="s">
        <v>33</v>
      </c>
      <c r="C63" s="16" t="s">
        <v>34</v>
      </c>
      <c r="D63" s="18">
        <v>12.5</v>
      </c>
      <c r="E63" s="18">
        <f>G63+H63+I63+J63+K63</f>
        <v>65</v>
      </c>
      <c r="F63" s="18">
        <f t="shared" si="8"/>
        <v>812.5</v>
      </c>
      <c r="G63" s="18">
        <v>35</v>
      </c>
      <c r="H63" s="18">
        <v>10</v>
      </c>
      <c r="I63" s="18">
        <v>18</v>
      </c>
      <c r="J63" s="18">
        <v>1.5</v>
      </c>
      <c r="K63" s="18">
        <v>0.5</v>
      </c>
      <c r="L63" s="19" t="s">
        <v>35</v>
      </c>
    </row>
    <row r="64" spans="1:12" s="4" customFormat="1" ht="15.75">
      <c r="A64" s="10">
        <v>13</v>
      </c>
      <c r="B64" s="12" t="s">
        <v>36</v>
      </c>
      <c r="C64" s="16" t="s">
        <v>34</v>
      </c>
      <c r="D64" s="18">
        <f>D63</f>
        <v>12.5</v>
      </c>
      <c r="E64" s="18">
        <f t="shared" si="7"/>
        <v>21</v>
      </c>
      <c r="F64" s="18">
        <f t="shared" si="8"/>
        <v>262.5</v>
      </c>
      <c r="G64" s="18">
        <v>14</v>
      </c>
      <c r="H64" s="18">
        <v>1.4</v>
      </c>
      <c r="I64" s="18">
        <v>5</v>
      </c>
      <c r="J64" s="18">
        <v>0.1</v>
      </c>
      <c r="K64" s="18">
        <v>0.5</v>
      </c>
      <c r="L64" s="19" t="s">
        <v>37</v>
      </c>
    </row>
    <row r="65" spans="1:12" s="4" customFormat="1" ht="15.75">
      <c r="A65" s="10">
        <v>14</v>
      </c>
      <c r="B65" s="19" t="s">
        <v>41</v>
      </c>
      <c r="C65" s="16" t="s">
        <v>34</v>
      </c>
      <c r="D65" s="18">
        <v>12</v>
      </c>
      <c r="E65" s="18">
        <f t="shared" si="7"/>
        <v>11.5</v>
      </c>
      <c r="F65" s="18">
        <f t="shared" si="8"/>
        <v>138</v>
      </c>
      <c r="G65" s="18">
        <v>5</v>
      </c>
      <c r="H65" s="18">
        <v>1</v>
      </c>
      <c r="I65" s="18">
        <v>5</v>
      </c>
      <c r="J65" s="18">
        <v>0.45</v>
      </c>
      <c r="K65" s="18">
        <v>0.05</v>
      </c>
      <c r="L65" s="19" t="s">
        <v>42</v>
      </c>
    </row>
    <row r="66" spans="1:12" s="4" customFormat="1" ht="16.5">
      <c r="A66" s="10">
        <v>15</v>
      </c>
      <c r="B66" s="12" t="s">
        <v>43</v>
      </c>
      <c r="C66" s="16" t="s">
        <v>20</v>
      </c>
      <c r="D66" s="28">
        <v>22</v>
      </c>
      <c r="E66" s="18">
        <f t="shared" si="7"/>
        <v>76.5</v>
      </c>
      <c r="F66" s="18">
        <f t="shared" si="8"/>
        <v>1683</v>
      </c>
      <c r="G66" s="18">
        <v>35</v>
      </c>
      <c r="H66" s="18">
        <v>7</v>
      </c>
      <c r="I66" s="18">
        <v>34</v>
      </c>
      <c r="J66" s="18">
        <v>0.45</v>
      </c>
      <c r="K66" s="18">
        <v>0.05</v>
      </c>
      <c r="L66" s="19" t="s">
        <v>42</v>
      </c>
    </row>
    <row r="67" spans="1:17" s="4" customFormat="1" ht="16.5">
      <c r="A67" s="10">
        <v>16</v>
      </c>
      <c r="B67" s="10" t="s">
        <v>44</v>
      </c>
      <c r="C67" s="10"/>
      <c r="D67" s="18"/>
      <c r="E67" s="18"/>
      <c r="F67" s="20">
        <f>SUM(F52:F66)</f>
        <v>11698.46</v>
      </c>
      <c r="G67" s="38"/>
      <c r="H67" s="38"/>
      <c r="I67" s="38"/>
      <c r="J67" s="38"/>
      <c r="K67" s="18"/>
      <c r="L67" s="19"/>
      <c r="M67" s="34"/>
      <c r="N67" s="34"/>
      <c r="O67" s="34"/>
      <c r="P67" s="34"/>
      <c r="Q67" s="94"/>
    </row>
    <row r="68" spans="1:12" s="4" customFormat="1" ht="18.75">
      <c r="A68" s="8"/>
      <c r="B68" s="10"/>
      <c r="C68" s="10"/>
      <c r="D68" s="18"/>
      <c r="E68" s="18"/>
      <c r="F68" s="20"/>
      <c r="G68" s="38"/>
      <c r="H68" s="38"/>
      <c r="I68" s="38"/>
      <c r="J68" s="38"/>
      <c r="K68" s="18"/>
      <c r="L68" s="19"/>
    </row>
    <row r="69" spans="1:12" s="3" customFormat="1" ht="18.75">
      <c r="A69" s="8" t="s">
        <v>68</v>
      </c>
      <c r="B69" s="13" t="s">
        <v>69</v>
      </c>
      <c r="C69" s="8"/>
      <c r="D69" s="35"/>
      <c r="E69" s="39"/>
      <c r="F69" s="39"/>
      <c r="G69" s="39"/>
      <c r="H69" s="15"/>
      <c r="I69" s="15"/>
      <c r="J69" s="15"/>
      <c r="K69" s="35"/>
      <c r="L69" s="84"/>
    </row>
    <row r="70" spans="1:12" s="4" customFormat="1" ht="16.5">
      <c r="A70" s="10">
        <v>1</v>
      </c>
      <c r="B70" s="12" t="s">
        <v>56</v>
      </c>
      <c r="C70" s="16" t="s">
        <v>20</v>
      </c>
      <c r="D70" s="18">
        <v>16</v>
      </c>
      <c r="E70" s="18">
        <f aca="true" t="shared" si="9" ref="E70:E75">G70+H70+I70+J70+K70</f>
        <v>18.500000000000004</v>
      </c>
      <c r="F70" s="18">
        <f aca="true" t="shared" si="10" ref="F70:F75">SUM(D70*E70)</f>
        <v>296.00000000000006</v>
      </c>
      <c r="G70" s="27"/>
      <c r="H70" s="18">
        <v>6.3</v>
      </c>
      <c r="I70" s="18">
        <v>12</v>
      </c>
      <c r="J70" s="18">
        <v>0.1</v>
      </c>
      <c r="K70" s="18">
        <v>0.1</v>
      </c>
      <c r="L70" s="19" t="s">
        <v>57</v>
      </c>
    </row>
    <row r="71" spans="1:12" s="4" customFormat="1" ht="16.5">
      <c r="A71" s="10">
        <v>2</v>
      </c>
      <c r="B71" s="12" t="s">
        <v>58</v>
      </c>
      <c r="C71" s="16" t="s">
        <v>20</v>
      </c>
      <c r="D71" s="18">
        <v>42.5</v>
      </c>
      <c r="E71" s="18">
        <f t="shared" si="9"/>
        <v>17.500000000000004</v>
      </c>
      <c r="F71" s="18">
        <f t="shared" si="10"/>
        <v>743.7500000000001</v>
      </c>
      <c r="G71" s="27"/>
      <c r="H71" s="18">
        <v>5.3</v>
      </c>
      <c r="I71" s="18">
        <v>12</v>
      </c>
      <c r="J71" s="18">
        <v>0.1</v>
      </c>
      <c r="K71" s="18">
        <v>0.1</v>
      </c>
      <c r="L71" s="19" t="s">
        <v>57</v>
      </c>
    </row>
    <row r="72" spans="1:12" s="4" customFormat="1" ht="16.5">
      <c r="A72" s="10">
        <v>3</v>
      </c>
      <c r="B72" s="12" t="s">
        <v>59</v>
      </c>
      <c r="C72" s="16" t="s">
        <v>20</v>
      </c>
      <c r="D72" s="18">
        <f>D70+D71</f>
        <v>58.5</v>
      </c>
      <c r="E72" s="18">
        <f t="shared" si="9"/>
        <v>3</v>
      </c>
      <c r="F72" s="18">
        <f t="shared" si="10"/>
        <v>175.5</v>
      </c>
      <c r="G72" s="18"/>
      <c r="H72" s="18"/>
      <c r="I72" s="18">
        <v>2.5</v>
      </c>
      <c r="J72" s="18">
        <v>0.5</v>
      </c>
      <c r="K72" s="18"/>
      <c r="L72" s="19" t="s">
        <v>60</v>
      </c>
    </row>
    <row r="73" spans="1:12" s="4" customFormat="1" ht="15.75">
      <c r="A73" s="10">
        <v>4</v>
      </c>
      <c r="B73" s="12" t="s">
        <v>70</v>
      </c>
      <c r="C73" s="16" t="s">
        <v>34</v>
      </c>
      <c r="D73" s="18">
        <v>2.93</v>
      </c>
      <c r="E73" s="18">
        <f t="shared" si="9"/>
        <v>48.5</v>
      </c>
      <c r="F73" s="18">
        <f t="shared" si="10"/>
        <v>142.10500000000002</v>
      </c>
      <c r="G73" s="18">
        <v>28</v>
      </c>
      <c r="H73" s="18">
        <v>5</v>
      </c>
      <c r="I73" s="18">
        <v>15</v>
      </c>
      <c r="J73" s="18">
        <v>0.4</v>
      </c>
      <c r="K73" s="18">
        <v>0.1</v>
      </c>
      <c r="L73" s="19" t="s">
        <v>35</v>
      </c>
    </row>
    <row r="74" spans="1:12" s="4" customFormat="1" ht="15.75">
      <c r="A74" s="10">
        <v>5</v>
      </c>
      <c r="B74" s="19" t="s">
        <v>41</v>
      </c>
      <c r="C74" s="16" t="s">
        <v>34</v>
      </c>
      <c r="D74" s="18">
        <v>9.6</v>
      </c>
      <c r="E74" s="18">
        <f t="shared" si="9"/>
        <v>11.5</v>
      </c>
      <c r="F74" s="18">
        <f t="shared" si="10"/>
        <v>110.39999999999999</v>
      </c>
      <c r="G74" s="18">
        <v>5</v>
      </c>
      <c r="H74" s="18">
        <v>1</v>
      </c>
      <c r="I74" s="18">
        <v>5</v>
      </c>
      <c r="J74" s="18">
        <v>0.45</v>
      </c>
      <c r="K74" s="18">
        <v>0.05</v>
      </c>
      <c r="L74" s="19" t="s">
        <v>42</v>
      </c>
    </row>
    <row r="75" spans="1:12" s="4" customFormat="1" ht="16.5">
      <c r="A75" s="10">
        <v>6</v>
      </c>
      <c r="B75" s="12" t="s">
        <v>43</v>
      </c>
      <c r="C75" s="16" t="s">
        <v>20</v>
      </c>
      <c r="D75" s="28">
        <v>5</v>
      </c>
      <c r="E75" s="18">
        <f t="shared" si="9"/>
        <v>76.5</v>
      </c>
      <c r="F75" s="18">
        <f t="shared" si="10"/>
        <v>382.5</v>
      </c>
      <c r="G75" s="18">
        <v>35</v>
      </c>
      <c r="H75" s="18">
        <v>7</v>
      </c>
      <c r="I75" s="18">
        <v>34</v>
      </c>
      <c r="J75" s="18">
        <v>0.45</v>
      </c>
      <c r="K75" s="18">
        <v>0.05</v>
      </c>
      <c r="L75" s="19" t="s">
        <v>42</v>
      </c>
    </row>
    <row r="76" spans="1:17" s="4" customFormat="1" ht="15.75">
      <c r="A76" s="10">
        <v>10</v>
      </c>
      <c r="B76" s="10" t="s">
        <v>44</v>
      </c>
      <c r="C76" s="10"/>
      <c r="D76" s="18"/>
      <c r="E76" s="18"/>
      <c r="F76" s="20">
        <f>SUM(F70:F75)</f>
        <v>1850.2550000000003</v>
      </c>
      <c r="G76" s="40"/>
      <c r="H76" s="40"/>
      <c r="I76" s="40"/>
      <c r="J76" s="40"/>
      <c r="K76" s="40"/>
      <c r="L76" s="10"/>
      <c r="M76" s="34"/>
      <c r="N76" s="34"/>
      <c r="O76" s="34"/>
      <c r="P76" s="34"/>
      <c r="Q76" s="94"/>
    </row>
    <row r="77" spans="1:12" ht="15.75">
      <c r="A77" s="23"/>
      <c r="B77" s="41"/>
      <c r="C77" s="42"/>
      <c r="D77" s="18"/>
      <c r="E77" s="25"/>
      <c r="F77" s="25"/>
      <c r="G77" s="25"/>
      <c r="H77" s="25"/>
      <c r="I77" s="25"/>
      <c r="J77" s="25"/>
      <c r="K77" s="25"/>
      <c r="L77" s="24"/>
    </row>
    <row r="78" spans="1:12" s="3" customFormat="1" ht="18.75">
      <c r="A78" s="10" t="s">
        <v>71</v>
      </c>
      <c r="B78" s="13" t="s">
        <v>72</v>
      </c>
      <c r="C78" s="8"/>
      <c r="D78" s="18"/>
      <c r="E78" s="39"/>
      <c r="F78" s="39"/>
      <c r="G78" s="39"/>
      <c r="H78" s="15"/>
      <c r="I78" s="15"/>
      <c r="J78" s="15"/>
      <c r="K78" s="15"/>
      <c r="L78" s="84"/>
    </row>
    <row r="79" spans="1:12" s="4" customFormat="1" ht="16.5">
      <c r="A79" s="10">
        <v>1</v>
      </c>
      <c r="B79" s="12" t="s">
        <v>56</v>
      </c>
      <c r="C79" s="16" t="s">
        <v>20</v>
      </c>
      <c r="D79" s="18">
        <v>15.6</v>
      </c>
      <c r="E79" s="18">
        <f aca="true" t="shared" si="11" ref="E79:E84">G79+H79+I79+J79+K79</f>
        <v>18.500000000000004</v>
      </c>
      <c r="F79" s="18">
        <f aca="true" t="shared" si="12" ref="F79:F84">SUM(D79*E79)</f>
        <v>288.6</v>
      </c>
      <c r="G79" s="27"/>
      <c r="H79" s="18">
        <v>6.3</v>
      </c>
      <c r="I79" s="18">
        <v>12</v>
      </c>
      <c r="J79" s="18">
        <v>0.1</v>
      </c>
      <c r="K79" s="18">
        <v>0.1</v>
      </c>
      <c r="L79" s="19" t="s">
        <v>57</v>
      </c>
    </row>
    <row r="80" spans="1:12" s="4" customFormat="1" ht="16.5">
      <c r="A80" s="10">
        <v>2</v>
      </c>
      <c r="B80" s="12" t="s">
        <v>58</v>
      </c>
      <c r="C80" s="16" t="s">
        <v>20</v>
      </c>
      <c r="D80" s="18">
        <v>39</v>
      </c>
      <c r="E80" s="18">
        <f t="shared" si="11"/>
        <v>17.500000000000004</v>
      </c>
      <c r="F80" s="18">
        <f t="shared" si="12"/>
        <v>682.5000000000001</v>
      </c>
      <c r="G80" s="27"/>
      <c r="H80" s="18">
        <v>5.3</v>
      </c>
      <c r="I80" s="18">
        <v>12</v>
      </c>
      <c r="J80" s="18">
        <v>0.1</v>
      </c>
      <c r="K80" s="18">
        <v>0.1</v>
      </c>
      <c r="L80" s="19" t="s">
        <v>57</v>
      </c>
    </row>
    <row r="81" spans="1:12" s="4" customFormat="1" ht="16.5">
      <c r="A81" s="10">
        <v>3</v>
      </c>
      <c r="B81" s="12" t="s">
        <v>59</v>
      </c>
      <c r="C81" s="16" t="s">
        <v>20</v>
      </c>
      <c r="D81" s="18">
        <f>D79+D80</f>
        <v>54.6</v>
      </c>
      <c r="E81" s="18">
        <f t="shared" si="11"/>
        <v>3</v>
      </c>
      <c r="F81" s="18">
        <f t="shared" si="12"/>
        <v>163.8</v>
      </c>
      <c r="G81" s="18"/>
      <c r="H81" s="18"/>
      <c r="I81" s="18">
        <v>2.5</v>
      </c>
      <c r="J81" s="18">
        <v>0.5</v>
      </c>
      <c r="K81" s="18"/>
      <c r="L81" s="19" t="s">
        <v>60</v>
      </c>
    </row>
    <row r="82" spans="1:12" s="4" customFormat="1" ht="15.75">
      <c r="A82" s="10">
        <v>4</v>
      </c>
      <c r="B82" s="12" t="s">
        <v>70</v>
      </c>
      <c r="C82" s="16" t="s">
        <v>34</v>
      </c>
      <c r="D82" s="18">
        <v>2.65</v>
      </c>
      <c r="E82" s="18">
        <f t="shared" si="11"/>
        <v>48.5</v>
      </c>
      <c r="F82" s="18">
        <f t="shared" si="12"/>
        <v>128.525</v>
      </c>
      <c r="G82" s="18">
        <v>28</v>
      </c>
      <c r="H82" s="18">
        <v>5</v>
      </c>
      <c r="I82" s="18">
        <v>15</v>
      </c>
      <c r="J82" s="18">
        <v>0.4</v>
      </c>
      <c r="K82" s="18">
        <v>0.1</v>
      </c>
      <c r="L82" s="19" t="s">
        <v>35</v>
      </c>
    </row>
    <row r="83" spans="1:12" s="4" customFormat="1" ht="15.75">
      <c r="A83" s="10">
        <v>5</v>
      </c>
      <c r="B83" s="19" t="s">
        <v>41</v>
      </c>
      <c r="C83" s="16" t="s">
        <v>34</v>
      </c>
      <c r="D83" s="18">
        <v>9.6</v>
      </c>
      <c r="E83" s="18">
        <f t="shared" si="11"/>
        <v>11.5</v>
      </c>
      <c r="F83" s="18">
        <f t="shared" si="12"/>
        <v>110.39999999999999</v>
      </c>
      <c r="G83" s="18">
        <v>5</v>
      </c>
      <c r="H83" s="18">
        <v>1</v>
      </c>
      <c r="I83" s="18">
        <v>5</v>
      </c>
      <c r="J83" s="18">
        <v>0.45</v>
      </c>
      <c r="K83" s="18">
        <v>0.05</v>
      </c>
      <c r="L83" s="19" t="s">
        <v>42</v>
      </c>
    </row>
    <row r="84" spans="1:12" s="4" customFormat="1" ht="16.5">
      <c r="A84" s="10">
        <v>6</v>
      </c>
      <c r="B84" s="12" t="s">
        <v>43</v>
      </c>
      <c r="C84" s="16" t="s">
        <v>20</v>
      </c>
      <c r="D84" s="28">
        <v>5</v>
      </c>
      <c r="E84" s="18">
        <f t="shared" si="11"/>
        <v>76.5</v>
      </c>
      <c r="F84" s="18">
        <f t="shared" si="12"/>
        <v>382.5</v>
      </c>
      <c r="G84" s="18">
        <v>35</v>
      </c>
      <c r="H84" s="18">
        <v>7</v>
      </c>
      <c r="I84" s="18">
        <v>34</v>
      </c>
      <c r="J84" s="18">
        <v>0.45</v>
      </c>
      <c r="K84" s="18">
        <v>0.05</v>
      </c>
      <c r="L84" s="19" t="s">
        <v>42</v>
      </c>
    </row>
    <row r="85" spans="1:17" s="4" customFormat="1" ht="15.75">
      <c r="A85" s="10">
        <v>7</v>
      </c>
      <c r="B85" s="10" t="s">
        <v>44</v>
      </c>
      <c r="C85" s="11"/>
      <c r="D85" s="43"/>
      <c r="E85" s="18"/>
      <c r="F85" s="44">
        <f>SUM(F79:F84)</f>
        <v>1756.3250000000003</v>
      </c>
      <c r="G85" s="45"/>
      <c r="H85" s="45"/>
      <c r="I85" s="45"/>
      <c r="J85" s="45"/>
      <c r="K85" s="18"/>
      <c r="L85" s="11"/>
      <c r="M85" s="34"/>
      <c r="N85" s="34"/>
      <c r="O85" s="34"/>
      <c r="P85" s="34"/>
      <c r="Q85" s="34"/>
    </row>
    <row r="86" spans="1:12" ht="14.25">
      <c r="A86" s="10"/>
      <c r="B86" s="23"/>
      <c r="C86" s="46"/>
      <c r="D86" s="47"/>
      <c r="E86" s="25"/>
      <c r="F86" s="47"/>
      <c r="G86" s="48"/>
      <c r="H86" s="48"/>
      <c r="I86" s="48"/>
      <c r="J86" s="48"/>
      <c r="K86" s="25"/>
      <c r="L86" s="46"/>
    </row>
    <row r="87" spans="1:12" s="3" customFormat="1" ht="19.5">
      <c r="A87" s="8" t="s">
        <v>73</v>
      </c>
      <c r="B87" s="13" t="s">
        <v>74</v>
      </c>
      <c r="C87" s="8"/>
      <c r="D87" s="21"/>
      <c r="E87" s="21"/>
      <c r="F87" s="21"/>
      <c r="G87" s="49"/>
      <c r="H87" s="49"/>
      <c r="I87" s="49"/>
      <c r="J87" s="49"/>
      <c r="K87" s="49"/>
      <c r="L87" s="8"/>
    </row>
    <row r="88" spans="1:12" s="4" customFormat="1" ht="16.5">
      <c r="A88" s="10">
        <v>1</v>
      </c>
      <c r="B88" s="12" t="s">
        <v>56</v>
      </c>
      <c r="C88" s="16" t="s">
        <v>20</v>
      </c>
      <c r="D88" s="18">
        <v>10.5</v>
      </c>
      <c r="E88" s="18">
        <f aca="true" t="shared" si="13" ref="E88:E95">G88+H88+I88+J88+K88</f>
        <v>18.200000000000003</v>
      </c>
      <c r="F88" s="18">
        <f aca="true" t="shared" si="14" ref="F88:F95">SUM(D88*E88)</f>
        <v>191.10000000000002</v>
      </c>
      <c r="G88" s="27"/>
      <c r="H88" s="18">
        <v>6</v>
      </c>
      <c r="I88" s="18">
        <v>12</v>
      </c>
      <c r="J88" s="18">
        <v>0.1</v>
      </c>
      <c r="K88" s="18">
        <v>0.1</v>
      </c>
      <c r="L88" s="19" t="s">
        <v>57</v>
      </c>
    </row>
    <row r="89" spans="1:12" s="4" customFormat="1" ht="16.5">
      <c r="A89" s="10">
        <v>2</v>
      </c>
      <c r="B89" s="12" t="s">
        <v>58</v>
      </c>
      <c r="C89" s="16" t="s">
        <v>20</v>
      </c>
      <c r="D89" s="18">
        <v>29.5</v>
      </c>
      <c r="E89" s="18">
        <f t="shared" si="13"/>
        <v>17.200000000000003</v>
      </c>
      <c r="F89" s="18">
        <f t="shared" si="14"/>
        <v>507.4000000000001</v>
      </c>
      <c r="G89" s="27"/>
      <c r="H89" s="18">
        <v>5</v>
      </c>
      <c r="I89" s="18">
        <v>12</v>
      </c>
      <c r="J89" s="18">
        <v>0.1</v>
      </c>
      <c r="K89" s="18">
        <v>0.1</v>
      </c>
      <c r="L89" s="19" t="s">
        <v>57</v>
      </c>
    </row>
    <row r="90" spans="1:12" s="4" customFormat="1" ht="16.5">
      <c r="A90" s="10">
        <v>3</v>
      </c>
      <c r="B90" s="12" t="s">
        <v>59</v>
      </c>
      <c r="C90" s="16" t="s">
        <v>20</v>
      </c>
      <c r="D90" s="18">
        <f>D88+D89</f>
        <v>40</v>
      </c>
      <c r="E90" s="18">
        <f t="shared" si="13"/>
        <v>3</v>
      </c>
      <c r="F90" s="18">
        <f t="shared" si="14"/>
        <v>120</v>
      </c>
      <c r="G90" s="18"/>
      <c r="H90" s="18"/>
      <c r="I90" s="18">
        <v>2.5</v>
      </c>
      <c r="J90" s="18">
        <v>0.5</v>
      </c>
      <c r="K90" s="18"/>
      <c r="L90" s="19" t="s">
        <v>60</v>
      </c>
    </row>
    <row r="91" spans="1:12" s="4" customFormat="1" ht="16.5">
      <c r="A91" s="10">
        <v>4</v>
      </c>
      <c r="B91" s="12" t="s">
        <v>75</v>
      </c>
      <c r="C91" s="16" t="s">
        <v>20</v>
      </c>
      <c r="D91" s="18">
        <f>1.05*2.1+0.8*1.1</f>
        <v>3.085</v>
      </c>
      <c r="E91" s="18">
        <f t="shared" si="13"/>
        <v>420</v>
      </c>
      <c r="F91" s="18">
        <f t="shared" si="14"/>
        <v>1295.7</v>
      </c>
      <c r="G91" s="18">
        <v>240</v>
      </c>
      <c r="H91" s="18">
        <v>35</v>
      </c>
      <c r="I91" s="18">
        <v>140</v>
      </c>
      <c r="J91" s="18">
        <v>4.9</v>
      </c>
      <c r="K91" s="18">
        <v>0.1</v>
      </c>
      <c r="L91" s="19" t="s">
        <v>35</v>
      </c>
    </row>
    <row r="92" spans="1:12" s="4" customFormat="1" ht="15.75">
      <c r="A92" s="10">
        <v>5</v>
      </c>
      <c r="B92" s="29" t="s">
        <v>76</v>
      </c>
      <c r="C92" s="16" t="s">
        <v>34</v>
      </c>
      <c r="D92" s="18">
        <v>1.1</v>
      </c>
      <c r="E92" s="18">
        <f t="shared" si="13"/>
        <v>346</v>
      </c>
      <c r="F92" s="18">
        <f t="shared" si="14"/>
        <v>380.6</v>
      </c>
      <c r="G92" s="18">
        <v>190</v>
      </c>
      <c r="H92" s="18">
        <v>30</v>
      </c>
      <c r="I92" s="18">
        <v>120</v>
      </c>
      <c r="J92" s="18">
        <v>5</v>
      </c>
      <c r="K92" s="18">
        <v>1</v>
      </c>
      <c r="L92" s="19" t="s">
        <v>35</v>
      </c>
    </row>
    <row r="93" spans="1:12" s="4" customFormat="1" ht="15.75">
      <c r="A93" s="10">
        <v>6</v>
      </c>
      <c r="B93" s="12" t="s">
        <v>70</v>
      </c>
      <c r="C93" s="16" t="s">
        <v>34</v>
      </c>
      <c r="D93" s="18">
        <v>2.36</v>
      </c>
      <c r="E93" s="18">
        <f t="shared" si="13"/>
        <v>48.5</v>
      </c>
      <c r="F93" s="18">
        <f t="shared" si="14"/>
        <v>114.46</v>
      </c>
      <c r="G93" s="18">
        <v>28</v>
      </c>
      <c r="H93" s="18">
        <v>5</v>
      </c>
      <c r="I93" s="18">
        <v>15</v>
      </c>
      <c r="J93" s="18">
        <v>0.4</v>
      </c>
      <c r="K93" s="18">
        <v>0.1</v>
      </c>
      <c r="L93" s="19" t="s">
        <v>35</v>
      </c>
    </row>
    <row r="94" spans="1:12" s="4" customFormat="1" ht="15.75">
      <c r="A94" s="10">
        <v>7</v>
      </c>
      <c r="B94" s="19" t="s">
        <v>41</v>
      </c>
      <c r="C94" s="16" t="s">
        <v>34</v>
      </c>
      <c r="D94" s="18">
        <v>9.6</v>
      </c>
      <c r="E94" s="18">
        <f t="shared" si="13"/>
        <v>11.5</v>
      </c>
      <c r="F94" s="18">
        <f t="shared" si="14"/>
        <v>110.39999999999999</v>
      </c>
      <c r="G94" s="18">
        <v>5</v>
      </c>
      <c r="H94" s="18">
        <v>1</v>
      </c>
      <c r="I94" s="18">
        <v>5</v>
      </c>
      <c r="J94" s="18">
        <v>0.45</v>
      </c>
      <c r="K94" s="18">
        <v>0.05</v>
      </c>
      <c r="L94" s="19" t="s">
        <v>42</v>
      </c>
    </row>
    <row r="95" spans="1:12" s="4" customFormat="1" ht="16.5">
      <c r="A95" s="10">
        <v>8</v>
      </c>
      <c r="B95" s="12" t="s">
        <v>43</v>
      </c>
      <c r="C95" s="16" t="s">
        <v>20</v>
      </c>
      <c r="D95" s="28">
        <v>14</v>
      </c>
      <c r="E95" s="18">
        <f t="shared" si="13"/>
        <v>76.5</v>
      </c>
      <c r="F95" s="18">
        <f t="shared" si="14"/>
        <v>1071</v>
      </c>
      <c r="G95" s="18">
        <v>35</v>
      </c>
      <c r="H95" s="18">
        <v>7</v>
      </c>
      <c r="I95" s="18">
        <v>34</v>
      </c>
      <c r="J95" s="18">
        <v>0.45</v>
      </c>
      <c r="K95" s="18">
        <v>0.05</v>
      </c>
      <c r="L95" s="19" t="s">
        <v>42</v>
      </c>
    </row>
    <row r="96" spans="1:17" s="4" customFormat="1" ht="15.75">
      <c r="A96" s="10">
        <v>9</v>
      </c>
      <c r="B96" s="10" t="s">
        <v>44</v>
      </c>
      <c r="C96" s="10"/>
      <c r="D96" s="18"/>
      <c r="E96" s="18"/>
      <c r="F96" s="20">
        <f>SUM(F88:F95)</f>
        <v>3790.6600000000003</v>
      </c>
      <c r="G96" s="18"/>
      <c r="H96" s="18"/>
      <c r="I96" s="18"/>
      <c r="J96" s="18"/>
      <c r="K96" s="18"/>
      <c r="L96" s="10"/>
      <c r="M96" s="34"/>
      <c r="N96" s="34"/>
      <c r="O96" s="34"/>
      <c r="P96" s="34"/>
      <c r="Q96" s="94"/>
    </row>
    <row r="97" spans="1:12" ht="14.25">
      <c r="A97" s="10"/>
      <c r="B97" s="23"/>
      <c r="C97" s="24"/>
      <c r="D97" s="50"/>
      <c r="E97" s="25"/>
      <c r="F97" s="51"/>
      <c r="G97" s="52"/>
      <c r="H97" s="52"/>
      <c r="I97" s="52"/>
      <c r="J97" s="52"/>
      <c r="K97" s="52"/>
      <c r="L97" s="24"/>
    </row>
    <row r="98" spans="1:12" s="3" customFormat="1" ht="18.75">
      <c r="A98" s="10" t="s">
        <v>77</v>
      </c>
      <c r="B98" s="13" t="s">
        <v>78</v>
      </c>
      <c r="C98" s="8"/>
      <c r="D98" s="53"/>
      <c r="E98" s="53"/>
      <c r="F98" s="35"/>
      <c r="G98" s="15"/>
      <c r="H98" s="15"/>
      <c r="I98" s="15"/>
      <c r="J98" s="15"/>
      <c r="K98" s="35"/>
      <c r="L98" s="84"/>
    </row>
    <row r="99" spans="1:12" s="4" customFormat="1" ht="15.75">
      <c r="A99" s="10">
        <v>1</v>
      </c>
      <c r="B99" s="12" t="s">
        <v>79</v>
      </c>
      <c r="C99" s="10" t="s">
        <v>80</v>
      </c>
      <c r="D99" s="18">
        <v>2</v>
      </c>
      <c r="E99" s="18">
        <f aca="true" t="shared" si="15" ref="E99:E105">K99*G99+G99+H99+I99+J99</f>
        <v>18</v>
      </c>
      <c r="F99" s="18">
        <f aca="true" t="shared" si="16" ref="F99:F105">SUM(D99*E99)</f>
        <v>36</v>
      </c>
      <c r="G99" s="18"/>
      <c r="H99" s="18"/>
      <c r="I99" s="18">
        <v>18</v>
      </c>
      <c r="J99" s="18"/>
      <c r="K99" s="18"/>
      <c r="L99" s="19" t="s">
        <v>81</v>
      </c>
    </row>
    <row r="100" spans="1:12" s="4" customFormat="1" ht="15.75">
      <c r="A100" s="10">
        <v>2</v>
      </c>
      <c r="B100" s="12" t="s">
        <v>82</v>
      </c>
      <c r="C100" s="10" t="s">
        <v>83</v>
      </c>
      <c r="D100" s="18">
        <v>17</v>
      </c>
      <c r="E100" s="18">
        <f t="shared" si="15"/>
        <v>2</v>
      </c>
      <c r="F100" s="18">
        <f t="shared" si="16"/>
        <v>34</v>
      </c>
      <c r="G100" s="18"/>
      <c r="H100" s="18"/>
      <c r="I100" s="18">
        <v>2</v>
      </c>
      <c r="J100" s="18"/>
      <c r="K100" s="18"/>
      <c r="L100" s="85" t="s">
        <v>81</v>
      </c>
    </row>
    <row r="101" spans="1:12" s="4" customFormat="1" ht="15.75">
      <c r="A101" s="10">
        <v>3</v>
      </c>
      <c r="B101" s="12" t="s">
        <v>84</v>
      </c>
      <c r="C101" s="10" t="s">
        <v>83</v>
      </c>
      <c r="D101" s="18">
        <v>34</v>
      </c>
      <c r="E101" s="18">
        <v>8</v>
      </c>
      <c r="F101" s="18">
        <f t="shared" si="16"/>
        <v>272</v>
      </c>
      <c r="G101" s="18">
        <v>2.5</v>
      </c>
      <c r="H101" s="18"/>
      <c r="I101" s="18">
        <v>1</v>
      </c>
      <c r="J101" s="18"/>
      <c r="K101" s="18"/>
      <c r="L101" s="85" t="s">
        <v>85</v>
      </c>
    </row>
    <row r="102" spans="1:12" s="4" customFormat="1" ht="15.75">
      <c r="A102" s="10">
        <v>4</v>
      </c>
      <c r="B102" s="12" t="s">
        <v>86</v>
      </c>
      <c r="C102" s="10" t="s">
        <v>87</v>
      </c>
      <c r="D102" s="18">
        <v>2</v>
      </c>
      <c r="E102" s="18">
        <v>15</v>
      </c>
      <c r="F102" s="18">
        <f t="shared" si="16"/>
        <v>30</v>
      </c>
      <c r="G102" s="54">
        <v>26</v>
      </c>
      <c r="H102" s="54"/>
      <c r="I102" s="54">
        <v>6</v>
      </c>
      <c r="J102" s="54"/>
      <c r="K102" s="54"/>
      <c r="L102" s="85" t="s">
        <v>88</v>
      </c>
    </row>
    <row r="103" spans="1:12" s="4" customFormat="1" ht="15.75">
      <c r="A103" s="10">
        <v>5</v>
      </c>
      <c r="B103" s="12" t="s">
        <v>89</v>
      </c>
      <c r="C103" s="10" t="s">
        <v>83</v>
      </c>
      <c r="D103" s="18">
        <v>5</v>
      </c>
      <c r="E103" s="18">
        <v>15</v>
      </c>
      <c r="F103" s="18">
        <f t="shared" si="16"/>
        <v>75</v>
      </c>
      <c r="G103" s="54">
        <v>8</v>
      </c>
      <c r="H103" s="54"/>
      <c r="I103" s="54">
        <v>2</v>
      </c>
      <c r="J103" s="54"/>
      <c r="K103" s="54"/>
      <c r="L103" s="85" t="s">
        <v>90</v>
      </c>
    </row>
    <row r="104" spans="1:12" s="4" customFormat="1" ht="15.75">
      <c r="A104" s="10">
        <v>6</v>
      </c>
      <c r="B104" s="12" t="s">
        <v>91</v>
      </c>
      <c r="C104" s="10" t="s">
        <v>87</v>
      </c>
      <c r="D104" s="18">
        <v>5</v>
      </c>
      <c r="E104" s="18">
        <f t="shared" si="15"/>
        <v>17</v>
      </c>
      <c r="F104" s="18">
        <f t="shared" si="16"/>
        <v>85</v>
      </c>
      <c r="G104" s="54">
        <v>15</v>
      </c>
      <c r="H104" s="54"/>
      <c r="I104" s="54">
        <v>2</v>
      </c>
      <c r="J104" s="54"/>
      <c r="K104" s="54"/>
      <c r="L104" s="85" t="s">
        <v>85</v>
      </c>
    </row>
    <row r="105" spans="1:12" s="4" customFormat="1" ht="15.75">
      <c r="A105" s="10">
        <v>7</v>
      </c>
      <c r="B105" s="12" t="s">
        <v>92</v>
      </c>
      <c r="C105" s="55" t="s">
        <v>83</v>
      </c>
      <c r="D105" s="18">
        <v>4</v>
      </c>
      <c r="E105" s="18">
        <f t="shared" si="15"/>
        <v>22</v>
      </c>
      <c r="F105" s="18">
        <f t="shared" si="16"/>
        <v>88</v>
      </c>
      <c r="G105" s="54">
        <v>18</v>
      </c>
      <c r="H105" s="54"/>
      <c r="I105" s="54">
        <v>4</v>
      </c>
      <c r="J105" s="54"/>
      <c r="K105" s="54"/>
      <c r="L105" s="85" t="s">
        <v>93</v>
      </c>
    </row>
    <row r="106" spans="1:17" s="4" customFormat="1" ht="16.5">
      <c r="A106" s="10">
        <v>8</v>
      </c>
      <c r="B106" s="10" t="s">
        <v>44</v>
      </c>
      <c r="C106" s="11"/>
      <c r="D106" s="11"/>
      <c r="E106" s="56"/>
      <c r="F106" s="57">
        <f>SUM(F99:F105)</f>
        <v>620</v>
      </c>
      <c r="G106" s="58"/>
      <c r="H106" s="58"/>
      <c r="I106" s="58"/>
      <c r="J106" s="86"/>
      <c r="K106" s="86"/>
      <c r="L106" s="10"/>
      <c r="M106" s="34"/>
      <c r="N106" s="34"/>
      <c r="O106" s="34"/>
      <c r="P106" s="34"/>
      <c r="Q106" s="34"/>
    </row>
    <row r="107" spans="1:12" ht="14.25">
      <c r="A107" s="59"/>
      <c r="B107" s="23"/>
      <c r="C107" s="46"/>
      <c r="D107" s="46"/>
      <c r="E107" s="60"/>
      <c r="F107" s="61"/>
      <c r="G107" s="62"/>
      <c r="H107" s="62"/>
      <c r="I107" s="62"/>
      <c r="J107" s="87"/>
      <c r="K107" s="87"/>
      <c r="L107" s="23"/>
    </row>
    <row r="108" spans="1:12" s="3" customFormat="1" ht="19.5">
      <c r="A108" s="8" t="s">
        <v>94</v>
      </c>
      <c r="B108" s="31" t="s">
        <v>95</v>
      </c>
      <c r="C108" s="8"/>
      <c r="D108" s="63"/>
      <c r="E108" s="64"/>
      <c r="F108" s="65"/>
      <c r="G108" s="66"/>
      <c r="H108" s="66"/>
      <c r="I108" s="66"/>
      <c r="J108" s="88"/>
      <c r="K108" s="88"/>
      <c r="L108" s="8"/>
    </row>
    <row r="109" spans="1:12" s="3" customFormat="1" ht="18.75">
      <c r="A109" s="16">
        <v>1</v>
      </c>
      <c r="B109" s="67" t="s">
        <v>96</v>
      </c>
      <c r="C109" s="9"/>
      <c r="D109" s="68"/>
      <c r="E109" s="69"/>
      <c r="F109" s="70"/>
      <c r="G109" s="71"/>
      <c r="H109" s="71"/>
      <c r="I109" s="71"/>
      <c r="J109" s="89"/>
      <c r="K109" s="89"/>
      <c r="L109" s="9"/>
    </row>
    <row r="110" spans="1:12" s="3" customFormat="1" ht="18.75">
      <c r="A110" s="16">
        <v>2</v>
      </c>
      <c r="B110" s="72" t="s">
        <v>97</v>
      </c>
      <c r="C110" s="8" t="s">
        <v>98</v>
      </c>
      <c r="D110" s="73">
        <v>1</v>
      </c>
      <c r="E110" s="74">
        <f aca="true" t="shared" si="17" ref="E110:E115">G110+H110+I110+J110+K110</f>
        <v>1906</v>
      </c>
      <c r="F110" s="75">
        <f aca="true" t="shared" si="18" ref="F110:F115">D110*E110</f>
        <v>1906</v>
      </c>
      <c r="G110" s="76">
        <v>620</v>
      </c>
      <c r="H110" s="75">
        <v>580</v>
      </c>
      <c r="I110" s="75">
        <v>600</v>
      </c>
      <c r="J110" s="75">
        <v>75</v>
      </c>
      <c r="K110" s="75">
        <f>G110*0.05</f>
        <v>31</v>
      </c>
      <c r="L110" s="72" t="s">
        <v>99</v>
      </c>
    </row>
    <row r="111" spans="1:12" s="3" customFormat="1" ht="18.75">
      <c r="A111" s="16">
        <v>3</v>
      </c>
      <c r="B111" s="72" t="s">
        <v>100</v>
      </c>
      <c r="C111" s="8" t="s">
        <v>98</v>
      </c>
      <c r="D111" s="73">
        <v>1</v>
      </c>
      <c r="E111" s="75">
        <f t="shared" si="17"/>
        <v>993</v>
      </c>
      <c r="F111" s="75">
        <f t="shared" si="18"/>
        <v>993</v>
      </c>
      <c r="G111" s="76">
        <v>360</v>
      </c>
      <c r="H111" s="75">
        <v>290</v>
      </c>
      <c r="I111" s="75">
        <v>300</v>
      </c>
      <c r="J111" s="75">
        <v>25</v>
      </c>
      <c r="K111" s="75">
        <f>G111*0.05</f>
        <v>18</v>
      </c>
      <c r="L111" s="72" t="s">
        <v>99</v>
      </c>
    </row>
    <row r="112" spans="1:12" s="3" customFormat="1" ht="18.75">
      <c r="A112" s="16">
        <v>4</v>
      </c>
      <c r="B112" s="72" t="s">
        <v>101</v>
      </c>
      <c r="C112" s="8" t="s">
        <v>98</v>
      </c>
      <c r="D112" s="73">
        <v>1</v>
      </c>
      <c r="E112" s="75">
        <f t="shared" si="17"/>
        <v>540</v>
      </c>
      <c r="F112" s="75">
        <f t="shared" si="18"/>
        <v>540</v>
      </c>
      <c r="G112" s="76">
        <v>200</v>
      </c>
      <c r="H112" s="75">
        <v>160</v>
      </c>
      <c r="I112" s="75">
        <v>160</v>
      </c>
      <c r="J112" s="75">
        <v>15</v>
      </c>
      <c r="K112" s="75">
        <v>5</v>
      </c>
      <c r="L112" s="72" t="s">
        <v>99</v>
      </c>
    </row>
    <row r="113" spans="1:12" s="3" customFormat="1" ht="18.75">
      <c r="A113" s="16">
        <v>5</v>
      </c>
      <c r="B113" s="72" t="s">
        <v>102</v>
      </c>
      <c r="C113" s="8" t="s">
        <v>98</v>
      </c>
      <c r="D113" s="73">
        <v>2</v>
      </c>
      <c r="E113" s="75">
        <f t="shared" si="17"/>
        <v>32</v>
      </c>
      <c r="F113" s="75">
        <f t="shared" si="18"/>
        <v>64</v>
      </c>
      <c r="G113" s="76">
        <v>0</v>
      </c>
      <c r="H113" s="75">
        <v>10</v>
      </c>
      <c r="I113" s="75">
        <v>20</v>
      </c>
      <c r="J113" s="75">
        <v>2</v>
      </c>
      <c r="K113" s="75">
        <v>0</v>
      </c>
      <c r="L113" s="90" t="s">
        <v>103</v>
      </c>
    </row>
    <row r="114" spans="1:12" s="3" customFormat="1" ht="18.75">
      <c r="A114" s="16">
        <v>6</v>
      </c>
      <c r="B114" s="72" t="s">
        <v>104</v>
      </c>
      <c r="C114" s="8" t="s">
        <v>98</v>
      </c>
      <c r="D114" s="73">
        <v>4</v>
      </c>
      <c r="E114" s="75">
        <f t="shared" si="17"/>
        <v>16.5</v>
      </c>
      <c r="F114" s="75">
        <f t="shared" si="18"/>
        <v>66</v>
      </c>
      <c r="G114" s="76">
        <v>0</v>
      </c>
      <c r="H114" s="75">
        <v>1.5</v>
      </c>
      <c r="I114" s="75">
        <v>10</v>
      </c>
      <c r="J114" s="75">
        <v>5</v>
      </c>
      <c r="K114" s="75">
        <v>0</v>
      </c>
      <c r="L114" s="90" t="s">
        <v>103</v>
      </c>
    </row>
    <row r="115" spans="1:12" s="3" customFormat="1" ht="18.75">
      <c r="A115" s="16">
        <v>7</v>
      </c>
      <c r="B115" s="72" t="s">
        <v>105</v>
      </c>
      <c r="C115" s="77" t="s">
        <v>83</v>
      </c>
      <c r="D115" s="73">
        <v>3</v>
      </c>
      <c r="E115" s="75">
        <f t="shared" si="17"/>
        <v>17</v>
      </c>
      <c r="F115" s="75">
        <f t="shared" si="18"/>
        <v>51</v>
      </c>
      <c r="G115" s="76">
        <v>0</v>
      </c>
      <c r="H115" s="75">
        <v>3</v>
      </c>
      <c r="I115" s="75">
        <v>10</v>
      </c>
      <c r="J115" s="75">
        <v>4</v>
      </c>
      <c r="K115" s="75">
        <v>0</v>
      </c>
      <c r="L115" s="90" t="s">
        <v>103</v>
      </c>
    </row>
    <row r="116" spans="1:12" s="4" customFormat="1" ht="18.75">
      <c r="A116" s="16">
        <v>8</v>
      </c>
      <c r="B116" s="67" t="s">
        <v>106</v>
      </c>
      <c r="C116" s="16"/>
      <c r="D116" s="78"/>
      <c r="E116" s="18"/>
      <c r="F116" s="18"/>
      <c r="G116" s="79"/>
      <c r="H116" s="79"/>
      <c r="I116" s="79"/>
      <c r="J116" s="54"/>
      <c r="K116" s="91"/>
      <c r="L116" s="33"/>
    </row>
    <row r="117" spans="1:12" s="4" customFormat="1" ht="16.5">
      <c r="A117" s="16">
        <v>9</v>
      </c>
      <c r="B117" s="72" t="s">
        <v>107</v>
      </c>
      <c r="C117" s="74" t="s">
        <v>108</v>
      </c>
      <c r="D117" s="73">
        <v>4.52</v>
      </c>
      <c r="E117" s="75">
        <f aca="true" t="shared" si="19" ref="E117:E127">G117+H117+K117+J117+I117</f>
        <v>72</v>
      </c>
      <c r="F117" s="75">
        <f>D117*E117</f>
        <v>325.43999999999994</v>
      </c>
      <c r="G117" s="76">
        <v>35</v>
      </c>
      <c r="H117" s="75">
        <v>14</v>
      </c>
      <c r="I117" s="75">
        <v>15</v>
      </c>
      <c r="J117" s="75">
        <v>4</v>
      </c>
      <c r="K117" s="75">
        <v>4</v>
      </c>
      <c r="L117" s="90" t="s">
        <v>109</v>
      </c>
    </row>
    <row r="118" spans="1:12" s="4" customFormat="1" ht="16.5">
      <c r="A118" s="16">
        <v>10</v>
      </c>
      <c r="B118" s="72" t="s">
        <v>110</v>
      </c>
      <c r="C118" s="74" t="s">
        <v>108</v>
      </c>
      <c r="D118" s="73">
        <f>D23+D38</f>
        <v>7.7</v>
      </c>
      <c r="E118" s="75">
        <f t="shared" si="19"/>
        <v>72</v>
      </c>
      <c r="F118" s="75">
        <f aca="true" t="shared" si="20" ref="F118:F128">D118*E118</f>
        <v>554.4</v>
      </c>
      <c r="G118" s="76">
        <v>35</v>
      </c>
      <c r="H118" s="75">
        <v>14</v>
      </c>
      <c r="I118" s="75">
        <v>15</v>
      </c>
      <c r="J118" s="75">
        <v>4</v>
      </c>
      <c r="K118" s="75">
        <v>4</v>
      </c>
      <c r="L118" s="90" t="s">
        <v>109</v>
      </c>
    </row>
    <row r="119" spans="1:12" s="4" customFormat="1" ht="16.5">
      <c r="A119" s="16">
        <v>11</v>
      </c>
      <c r="B119" s="72" t="s">
        <v>111</v>
      </c>
      <c r="C119" s="74" t="s">
        <v>108</v>
      </c>
      <c r="D119" s="73">
        <v>6</v>
      </c>
      <c r="E119" s="75">
        <f t="shared" si="19"/>
        <v>22</v>
      </c>
      <c r="F119" s="75">
        <f t="shared" si="20"/>
        <v>132</v>
      </c>
      <c r="G119" s="76">
        <v>10</v>
      </c>
      <c r="H119" s="75">
        <v>4</v>
      </c>
      <c r="I119" s="75">
        <v>5</v>
      </c>
      <c r="J119" s="75">
        <v>2</v>
      </c>
      <c r="K119" s="75">
        <f aca="true" t="shared" si="21" ref="K119:K121">G119*0.1</f>
        <v>1</v>
      </c>
      <c r="L119" s="90" t="s">
        <v>109</v>
      </c>
    </row>
    <row r="120" spans="1:12" s="4" customFormat="1" ht="16.5">
      <c r="A120" s="16">
        <v>12</v>
      </c>
      <c r="B120" s="72" t="s">
        <v>112</v>
      </c>
      <c r="C120" s="74" t="s">
        <v>108</v>
      </c>
      <c r="D120" s="73">
        <v>36.5</v>
      </c>
      <c r="E120" s="75">
        <f t="shared" si="19"/>
        <v>42</v>
      </c>
      <c r="F120" s="75">
        <f t="shared" si="20"/>
        <v>1533</v>
      </c>
      <c r="G120" s="76">
        <v>20</v>
      </c>
      <c r="H120" s="75">
        <v>7</v>
      </c>
      <c r="I120" s="75">
        <v>10</v>
      </c>
      <c r="J120" s="75">
        <v>3</v>
      </c>
      <c r="K120" s="75">
        <f t="shared" si="21"/>
        <v>2</v>
      </c>
      <c r="L120" s="90" t="s">
        <v>109</v>
      </c>
    </row>
    <row r="121" spans="1:12" s="4" customFormat="1" ht="16.5">
      <c r="A121" s="16">
        <v>13</v>
      </c>
      <c r="B121" s="72" t="s">
        <v>113</v>
      </c>
      <c r="C121" s="74" t="s">
        <v>108</v>
      </c>
      <c r="D121" s="73">
        <f>15+14.2+10.5</f>
        <v>39.7</v>
      </c>
      <c r="E121" s="75">
        <f t="shared" si="19"/>
        <v>43</v>
      </c>
      <c r="F121" s="75">
        <f t="shared" si="20"/>
        <v>1707.1000000000001</v>
      </c>
      <c r="G121" s="76">
        <v>20</v>
      </c>
      <c r="H121" s="75">
        <v>8</v>
      </c>
      <c r="I121" s="75">
        <v>10</v>
      </c>
      <c r="J121" s="75">
        <v>3</v>
      </c>
      <c r="K121" s="75">
        <f t="shared" si="21"/>
        <v>2</v>
      </c>
      <c r="L121" s="90" t="s">
        <v>109</v>
      </c>
    </row>
    <row r="122" spans="1:12" s="4" customFormat="1" ht="15.75">
      <c r="A122" s="16">
        <v>14</v>
      </c>
      <c r="B122" s="72" t="s">
        <v>114</v>
      </c>
      <c r="C122" s="77" t="s">
        <v>83</v>
      </c>
      <c r="D122" s="73">
        <v>5</v>
      </c>
      <c r="E122" s="75">
        <f t="shared" si="19"/>
        <v>25</v>
      </c>
      <c r="F122" s="75">
        <f t="shared" si="20"/>
        <v>125</v>
      </c>
      <c r="G122" s="76">
        <v>0</v>
      </c>
      <c r="H122" s="76">
        <v>5</v>
      </c>
      <c r="I122" s="75">
        <v>20</v>
      </c>
      <c r="J122" s="75">
        <v>0</v>
      </c>
      <c r="K122" s="75">
        <v>0</v>
      </c>
      <c r="L122" s="90" t="s">
        <v>115</v>
      </c>
    </row>
    <row r="123" spans="1:12" s="4" customFormat="1" ht="15.75">
      <c r="A123" s="16">
        <v>15</v>
      </c>
      <c r="B123" s="72" t="s">
        <v>116</v>
      </c>
      <c r="C123" s="77" t="s">
        <v>83</v>
      </c>
      <c r="D123" s="73">
        <v>18</v>
      </c>
      <c r="E123" s="75">
        <f t="shared" si="19"/>
        <v>6</v>
      </c>
      <c r="F123" s="75">
        <f t="shared" si="20"/>
        <v>108</v>
      </c>
      <c r="G123" s="76">
        <v>0</v>
      </c>
      <c r="H123" s="76">
        <v>1</v>
      </c>
      <c r="I123" s="75">
        <v>5</v>
      </c>
      <c r="J123" s="75">
        <v>0</v>
      </c>
      <c r="K123" s="75">
        <v>0</v>
      </c>
      <c r="L123" s="90" t="s">
        <v>115</v>
      </c>
    </row>
    <row r="124" spans="1:12" s="4" customFormat="1" ht="15.75">
      <c r="A124" s="16">
        <v>16</v>
      </c>
      <c r="B124" s="80" t="s">
        <v>117</v>
      </c>
      <c r="C124" s="77" t="s">
        <v>83</v>
      </c>
      <c r="D124" s="73">
        <v>50</v>
      </c>
      <c r="E124" s="75">
        <f t="shared" si="19"/>
        <v>3.5</v>
      </c>
      <c r="F124" s="75">
        <f t="shared" si="20"/>
        <v>175</v>
      </c>
      <c r="G124" s="76">
        <v>0</v>
      </c>
      <c r="H124" s="76">
        <v>0.5</v>
      </c>
      <c r="I124" s="75">
        <v>3</v>
      </c>
      <c r="J124" s="75">
        <v>0</v>
      </c>
      <c r="K124" s="75">
        <v>0</v>
      </c>
      <c r="L124" s="90" t="s">
        <v>115</v>
      </c>
    </row>
    <row r="125" spans="1:12" s="4" customFormat="1" ht="15.75">
      <c r="A125" s="16">
        <v>17</v>
      </c>
      <c r="B125" s="72" t="s">
        <v>118</v>
      </c>
      <c r="C125" s="77" t="s">
        <v>83</v>
      </c>
      <c r="D125" s="73">
        <v>50</v>
      </c>
      <c r="E125" s="75">
        <f t="shared" si="19"/>
        <v>6.5</v>
      </c>
      <c r="F125" s="75">
        <f t="shared" si="20"/>
        <v>325</v>
      </c>
      <c r="G125" s="76">
        <v>1.5</v>
      </c>
      <c r="H125" s="76">
        <v>0</v>
      </c>
      <c r="I125" s="75">
        <v>5</v>
      </c>
      <c r="J125" s="75">
        <v>0</v>
      </c>
      <c r="K125" s="75">
        <v>0</v>
      </c>
      <c r="L125" s="90" t="s">
        <v>119</v>
      </c>
    </row>
    <row r="126" spans="1:12" s="4" customFormat="1" ht="15.75">
      <c r="A126" s="16">
        <v>18</v>
      </c>
      <c r="B126" s="72" t="s">
        <v>120</v>
      </c>
      <c r="C126" s="77" t="s">
        <v>121</v>
      </c>
      <c r="D126" s="73">
        <v>3</v>
      </c>
      <c r="E126" s="75">
        <f t="shared" si="19"/>
        <v>62</v>
      </c>
      <c r="F126" s="75">
        <f t="shared" si="20"/>
        <v>186</v>
      </c>
      <c r="G126" s="76">
        <v>0</v>
      </c>
      <c r="H126" s="75">
        <v>1</v>
      </c>
      <c r="I126" s="75">
        <v>50</v>
      </c>
      <c r="J126" s="75">
        <v>5</v>
      </c>
      <c r="K126" s="75">
        <v>6</v>
      </c>
      <c r="L126" s="90" t="s">
        <v>122</v>
      </c>
    </row>
    <row r="127" spans="1:12" s="4" customFormat="1" ht="16.5">
      <c r="A127" s="16">
        <v>19</v>
      </c>
      <c r="B127" s="72" t="s">
        <v>123</v>
      </c>
      <c r="C127" s="74" t="s">
        <v>108</v>
      </c>
      <c r="D127" s="73">
        <f>D120+D121</f>
        <v>76.2</v>
      </c>
      <c r="E127" s="75">
        <f t="shared" si="19"/>
        <v>16.5</v>
      </c>
      <c r="F127" s="75">
        <f t="shared" si="20"/>
        <v>1257.3</v>
      </c>
      <c r="G127" s="76">
        <v>9</v>
      </c>
      <c r="H127" s="75">
        <v>1.5</v>
      </c>
      <c r="I127" s="75">
        <v>5</v>
      </c>
      <c r="J127" s="75">
        <v>0.5</v>
      </c>
      <c r="K127" s="75">
        <v>0.5</v>
      </c>
      <c r="L127" s="90" t="s">
        <v>124</v>
      </c>
    </row>
    <row r="128" spans="1:13" s="5" customFormat="1" ht="21" customHeight="1">
      <c r="A128" s="16">
        <v>20</v>
      </c>
      <c r="B128" s="81" t="s">
        <v>125</v>
      </c>
      <c r="C128" s="82" t="s">
        <v>98</v>
      </c>
      <c r="D128" s="83">
        <v>1</v>
      </c>
      <c r="E128" s="83">
        <f>G128+H128+I128+J128+K128</f>
        <v>159</v>
      </c>
      <c r="F128" s="83">
        <f t="shared" si="20"/>
        <v>159</v>
      </c>
      <c r="G128" s="83">
        <v>0</v>
      </c>
      <c r="H128" s="83">
        <v>75</v>
      </c>
      <c r="I128" s="83">
        <v>80</v>
      </c>
      <c r="J128" s="83">
        <v>4</v>
      </c>
      <c r="K128" s="83">
        <v>0</v>
      </c>
      <c r="L128" s="92" t="s">
        <v>126</v>
      </c>
      <c r="M128" s="93"/>
    </row>
    <row r="129" spans="1:12" s="4" customFormat="1" ht="15.75">
      <c r="A129" s="16">
        <v>21</v>
      </c>
      <c r="B129" s="80" t="s">
        <v>44</v>
      </c>
      <c r="C129" s="16"/>
      <c r="D129" s="78"/>
      <c r="E129" s="56"/>
      <c r="F129" s="95">
        <f>SUM(F110:F128)</f>
        <v>10207.24</v>
      </c>
      <c r="G129" s="79"/>
      <c r="H129" s="79"/>
      <c r="I129" s="79"/>
      <c r="J129" s="54"/>
      <c r="K129" s="91"/>
      <c r="L129" s="91"/>
    </row>
    <row r="130" spans="1:13" ht="18.75">
      <c r="A130" s="9"/>
      <c r="B130" s="23"/>
      <c r="C130" s="24"/>
      <c r="D130" s="96"/>
      <c r="E130" s="60"/>
      <c r="F130" s="97"/>
      <c r="G130" s="98"/>
      <c r="H130" s="98"/>
      <c r="I130" s="98"/>
      <c r="J130" s="128"/>
      <c r="K130" s="129"/>
      <c r="L130" s="100"/>
      <c r="M130" s="120"/>
    </row>
    <row r="131" spans="1:12" s="3" customFormat="1" ht="18.75">
      <c r="A131" s="8" t="s">
        <v>127</v>
      </c>
      <c r="B131" s="31" t="s">
        <v>128</v>
      </c>
      <c r="C131" s="8"/>
      <c r="D131" s="68"/>
      <c r="E131" s="69"/>
      <c r="F131" s="70"/>
      <c r="G131" s="70"/>
      <c r="H131" s="71"/>
      <c r="I131" s="71"/>
      <c r="J131" s="130"/>
      <c r="K131" s="89"/>
      <c r="L131" s="13"/>
    </row>
    <row r="132" spans="1:12" s="4" customFormat="1" ht="16.5">
      <c r="A132" s="16">
        <v>1</v>
      </c>
      <c r="B132" s="19" t="s">
        <v>129</v>
      </c>
      <c r="C132" s="16" t="s">
        <v>20</v>
      </c>
      <c r="D132" s="16">
        <v>115</v>
      </c>
      <c r="E132" s="18">
        <f aca="true" t="shared" si="22" ref="E132:E141">K132*G132+G132+H132+I132+J132</f>
        <v>3.1750000000000003</v>
      </c>
      <c r="F132" s="18">
        <f aca="true" t="shared" si="23" ref="F132:F141">SUM(D132*E132)</f>
        <v>365.12500000000006</v>
      </c>
      <c r="G132" s="79">
        <v>1.5</v>
      </c>
      <c r="H132" s="79">
        <v>0.5</v>
      </c>
      <c r="I132" s="79">
        <v>1</v>
      </c>
      <c r="J132" s="54">
        <v>0.1</v>
      </c>
      <c r="K132" s="91">
        <v>0.05</v>
      </c>
      <c r="L132" s="12" t="s">
        <v>130</v>
      </c>
    </row>
    <row r="133" spans="1:12" s="4" customFormat="1" ht="16.5">
      <c r="A133" s="16">
        <v>2</v>
      </c>
      <c r="B133" s="19" t="s">
        <v>131</v>
      </c>
      <c r="C133" s="16" t="s">
        <v>20</v>
      </c>
      <c r="D133" s="30">
        <v>6.6</v>
      </c>
      <c r="E133" s="18">
        <f t="shared" si="22"/>
        <v>82.45</v>
      </c>
      <c r="F133" s="18">
        <f t="shared" si="23"/>
        <v>544.17</v>
      </c>
      <c r="G133" s="79">
        <v>45</v>
      </c>
      <c r="H133" s="79">
        <v>10</v>
      </c>
      <c r="I133" s="79">
        <v>25</v>
      </c>
      <c r="J133" s="54">
        <v>0.2</v>
      </c>
      <c r="K133" s="91">
        <v>0.05</v>
      </c>
      <c r="L133" s="12" t="s">
        <v>132</v>
      </c>
    </row>
    <row r="134" spans="1:12" s="4" customFormat="1" ht="16.5">
      <c r="A134" s="16">
        <v>3</v>
      </c>
      <c r="B134" s="19" t="s">
        <v>133</v>
      </c>
      <c r="C134" s="16" t="s">
        <v>20</v>
      </c>
      <c r="D134" s="30">
        <f>D133*2</f>
        <v>13.2</v>
      </c>
      <c r="E134" s="18">
        <f t="shared" si="22"/>
        <v>18.44</v>
      </c>
      <c r="F134" s="18">
        <f t="shared" si="23"/>
        <v>243.40800000000002</v>
      </c>
      <c r="G134" s="79">
        <v>8</v>
      </c>
      <c r="H134" s="79">
        <v>3</v>
      </c>
      <c r="I134" s="79">
        <v>7</v>
      </c>
      <c r="J134" s="54">
        <v>0.2</v>
      </c>
      <c r="K134" s="91">
        <v>0.03</v>
      </c>
      <c r="L134" s="12" t="s">
        <v>134</v>
      </c>
    </row>
    <row r="135" spans="1:12" s="4" customFormat="1" ht="16.5">
      <c r="A135" s="16">
        <v>4</v>
      </c>
      <c r="B135" s="12" t="s">
        <v>135</v>
      </c>
      <c r="C135" s="16" t="s">
        <v>20</v>
      </c>
      <c r="D135" s="99">
        <v>3.2</v>
      </c>
      <c r="E135" s="18">
        <f t="shared" si="22"/>
        <v>78.19999999999999</v>
      </c>
      <c r="F135" s="18">
        <f t="shared" si="23"/>
        <v>250.23999999999998</v>
      </c>
      <c r="G135" s="18">
        <v>32</v>
      </c>
      <c r="H135" s="18">
        <v>16</v>
      </c>
      <c r="I135" s="18">
        <v>28</v>
      </c>
      <c r="J135" s="18">
        <v>0.6</v>
      </c>
      <c r="K135" s="18">
        <v>0.05</v>
      </c>
      <c r="L135" s="19" t="s">
        <v>136</v>
      </c>
    </row>
    <row r="136" spans="1:12" s="4" customFormat="1" ht="16.5">
      <c r="A136" s="16">
        <v>5</v>
      </c>
      <c r="B136" s="19" t="s">
        <v>137</v>
      </c>
      <c r="C136" s="16" t="s">
        <v>20</v>
      </c>
      <c r="D136" s="16">
        <v>115</v>
      </c>
      <c r="E136" s="18">
        <f t="shared" si="22"/>
        <v>2.5</v>
      </c>
      <c r="F136" s="18">
        <f t="shared" si="23"/>
        <v>287.5</v>
      </c>
      <c r="G136" s="79">
        <v>2.5</v>
      </c>
      <c r="H136" s="79"/>
      <c r="I136" s="79"/>
      <c r="J136" s="54"/>
      <c r="K136" s="91"/>
      <c r="L136" s="12" t="s">
        <v>138</v>
      </c>
    </row>
    <row r="137" spans="1:12" s="4" customFormat="1" ht="15.75">
      <c r="A137" s="16">
        <v>6</v>
      </c>
      <c r="B137" s="19" t="s">
        <v>139</v>
      </c>
      <c r="C137" s="10" t="s">
        <v>140</v>
      </c>
      <c r="D137" s="16">
        <v>1</v>
      </c>
      <c r="E137" s="18">
        <v>450</v>
      </c>
      <c r="F137" s="18">
        <f t="shared" si="23"/>
        <v>450</v>
      </c>
      <c r="G137" s="79"/>
      <c r="H137" s="79"/>
      <c r="I137" s="79">
        <v>450</v>
      </c>
      <c r="J137" s="54"/>
      <c r="K137" s="91"/>
      <c r="L137" s="12" t="s">
        <v>141</v>
      </c>
    </row>
    <row r="138" spans="1:12" s="4" customFormat="1" ht="15.75">
      <c r="A138" s="16">
        <v>7</v>
      </c>
      <c r="B138" s="19" t="s">
        <v>142</v>
      </c>
      <c r="C138" s="10" t="s">
        <v>140</v>
      </c>
      <c r="D138" s="16">
        <v>1</v>
      </c>
      <c r="E138" s="18">
        <v>450</v>
      </c>
      <c r="F138" s="18">
        <f t="shared" si="23"/>
        <v>450</v>
      </c>
      <c r="G138" s="79"/>
      <c r="H138" s="79"/>
      <c r="I138" s="79">
        <v>450</v>
      </c>
      <c r="J138" s="54"/>
      <c r="K138" s="91"/>
      <c r="L138" s="12" t="s">
        <v>143</v>
      </c>
    </row>
    <row r="139" spans="1:12" s="4" customFormat="1" ht="15.75">
      <c r="A139" s="16">
        <v>8</v>
      </c>
      <c r="B139" s="19" t="s">
        <v>144</v>
      </c>
      <c r="C139" s="10" t="s">
        <v>83</v>
      </c>
      <c r="D139" s="16">
        <v>250</v>
      </c>
      <c r="E139" s="18">
        <f t="shared" si="22"/>
        <v>0.5</v>
      </c>
      <c r="F139" s="18">
        <f t="shared" si="23"/>
        <v>125</v>
      </c>
      <c r="G139" s="79">
        <v>0.5</v>
      </c>
      <c r="H139" s="79"/>
      <c r="I139" s="79"/>
      <c r="J139" s="54"/>
      <c r="K139" s="91"/>
      <c r="L139" s="12"/>
    </row>
    <row r="140" spans="1:12" s="4" customFormat="1" ht="15.75">
      <c r="A140" s="16">
        <v>9</v>
      </c>
      <c r="B140" s="19" t="s">
        <v>145</v>
      </c>
      <c r="C140" s="10" t="s">
        <v>140</v>
      </c>
      <c r="D140" s="16">
        <v>1</v>
      </c>
      <c r="E140" s="18">
        <f t="shared" si="22"/>
        <v>500</v>
      </c>
      <c r="F140" s="18">
        <f t="shared" si="23"/>
        <v>500</v>
      </c>
      <c r="G140" s="79"/>
      <c r="H140" s="79"/>
      <c r="I140" s="79">
        <v>500</v>
      </c>
      <c r="J140" s="54"/>
      <c r="K140" s="91"/>
      <c r="L140" s="12" t="s">
        <v>141</v>
      </c>
    </row>
    <row r="141" spans="1:12" s="4" customFormat="1" ht="16.5">
      <c r="A141" s="16">
        <v>10</v>
      </c>
      <c r="B141" s="19" t="s">
        <v>146</v>
      </c>
      <c r="C141" s="16" t="s">
        <v>20</v>
      </c>
      <c r="D141" s="16">
        <v>7.5</v>
      </c>
      <c r="E141" s="18">
        <f t="shared" si="22"/>
        <v>40</v>
      </c>
      <c r="F141" s="18">
        <f t="shared" si="23"/>
        <v>300</v>
      </c>
      <c r="G141" s="79"/>
      <c r="H141" s="79"/>
      <c r="I141" s="79">
        <v>40</v>
      </c>
      <c r="J141" s="54"/>
      <c r="K141" s="91"/>
      <c r="L141" s="12" t="s">
        <v>147</v>
      </c>
    </row>
    <row r="142" spans="1:17" s="4" customFormat="1" ht="15.75">
      <c r="A142" s="16">
        <v>11</v>
      </c>
      <c r="B142" s="19" t="s">
        <v>44</v>
      </c>
      <c r="C142" s="10"/>
      <c r="D142" s="78"/>
      <c r="E142" s="78"/>
      <c r="F142" s="95">
        <f>SUM(F132:F141)</f>
        <v>3515.443</v>
      </c>
      <c r="G142" s="79"/>
      <c r="H142" s="79"/>
      <c r="I142" s="79"/>
      <c r="J142" s="54"/>
      <c r="K142" s="91"/>
      <c r="L142" s="12"/>
      <c r="M142" s="34"/>
      <c r="N142" s="34"/>
      <c r="O142" s="34"/>
      <c r="P142" s="34"/>
      <c r="Q142" s="34"/>
    </row>
    <row r="143" spans="1:12" ht="14.25">
      <c r="A143" s="23"/>
      <c r="B143" s="100"/>
      <c r="C143" s="101"/>
      <c r="D143" s="96"/>
      <c r="E143" s="96"/>
      <c r="F143" s="97"/>
      <c r="G143" s="98"/>
      <c r="H143" s="98"/>
      <c r="I143" s="98"/>
      <c r="J143" s="129"/>
      <c r="K143" s="129"/>
      <c r="L143" s="100"/>
    </row>
    <row r="144" spans="1:12" s="3" customFormat="1" ht="18.75">
      <c r="A144" s="8"/>
      <c r="B144" s="13" t="s">
        <v>148</v>
      </c>
      <c r="C144" s="9"/>
      <c r="D144" s="68"/>
      <c r="E144" s="68"/>
      <c r="F144" s="102">
        <f>F142+F129+F106+F85+F96+F76+F67+F49+F34+F19</f>
        <v>42018.583</v>
      </c>
      <c r="G144" s="71"/>
      <c r="H144" s="71"/>
      <c r="I144" s="71"/>
      <c r="J144" s="89"/>
      <c r="K144" s="89"/>
      <c r="L144" s="13"/>
    </row>
    <row r="145" spans="1:12" s="3" customFormat="1" ht="18.75">
      <c r="A145" s="8"/>
      <c r="B145" s="13"/>
      <c r="C145" s="9"/>
      <c r="D145" s="103"/>
      <c r="E145" s="68"/>
      <c r="F145" s="102"/>
      <c r="G145" s="71"/>
      <c r="H145" s="71"/>
      <c r="I145" s="71"/>
      <c r="J145" s="89"/>
      <c r="K145" s="89"/>
      <c r="L145" s="13"/>
    </row>
    <row r="146" spans="1:12" s="3" customFormat="1" ht="18.75">
      <c r="A146" s="8"/>
      <c r="B146" s="13" t="s">
        <v>149</v>
      </c>
      <c r="C146" s="9"/>
      <c r="D146" s="103">
        <v>0.08</v>
      </c>
      <c r="E146" s="68"/>
      <c r="F146" s="102">
        <f>F144*D146</f>
        <v>3361.48664</v>
      </c>
      <c r="G146" s="71"/>
      <c r="H146" s="71"/>
      <c r="I146" s="71"/>
      <c r="J146" s="89"/>
      <c r="K146" s="89"/>
      <c r="L146" s="13"/>
    </row>
    <row r="147" spans="1:12" s="3" customFormat="1" ht="18.75">
      <c r="A147" s="8"/>
      <c r="B147" s="8"/>
      <c r="C147" s="8"/>
      <c r="D147" s="68"/>
      <c r="E147" s="68"/>
      <c r="F147" s="104"/>
      <c r="G147" s="71"/>
      <c r="H147" s="71"/>
      <c r="I147" s="71"/>
      <c r="J147" s="89"/>
      <c r="K147" s="89"/>
      <c r="L147" s="13"/>
    </row>
    <row r="148" spans="1:12" s="3" customFormat="1" ht="18.75">
      <c r="A148" s="13"/>
      <c r="B148" s="105" t="s">
        <v>150</v>
      </c>
      <c r="C148" s="8"/>
      <c r="D148" s="68"/>
      <c r="E148" s="68"/>
      <c r="F148" s="102">
        <f>SUM(F144:F147)</f>
        <v>45380.06964</v>
      </c>
      <c r="G148" s="71"/>
      <c r="H148" s="71"/>
      <c r="I148" s="71"/>
      <c r="J148" s="89"/>
      <c r="K148" s="89"/>
      <c r="L148" s="13"/>
    </row>
    <row r="149" spans="1:12" s="3" customFormat="1" ht="18.75">
      <c r="A149" s="8"/>
      <c r="B149" s="8"/>
      <c r="C149" s="8"/>
      <c r="D149" s="68"/>
      <c r="E149" s="68"/>
      <c r="F149" s="104"/>
      <c r="G149" s="71"/>
      <c r="H149" s="71"/>
      <c r="I149" s="71"/>
      <c r="J149" s="89"/>
      <c r="K149" s="89"/>
      <c r="L149" s="13"/>
    </row>
    <row r="150" spans="1:12" s="3" customFormat="1" ht="18.75">
      <c r="A150" s="8"/>
      <c r="B150" s="13" t="s">
        <v>151</v>
      </c>
      <c r="C150" s="9"/>
      <c r="D150" s="103">
        <v>0.03</v>
      </c>
      <c r="E150" s="68"/>
      <c r="F150" s="102">
        <f>F147*D150</f>
        <v>0</v>
      </c>
      <c r="G150" s="71"/>
      <c r="H150" s="71"/>
      <c r="I150" s="71"/>
      <c r="J150" s="89"/>
      <c r="K150" s="89"/>
      <c r="L150" s="13"/>
    </row>
    <row r="151" spans="1:12" s="3" customFormat="1" ht="18.75">
      <c r="A151" s="106"/>
      <c r="B151" s="107"/>
      <c r="C151" s="108"/>
      <c r="D151" s="109"/>
      <c r="E151" s="109"/>
      <c r="F151" s="110"/>
      <c r="G151" s="111"/>
      <c r="H151" s="111"/>
      <c r="I151" s="111"/>
      <c r="J151" s="131"/>
      <c r="K151" s="131"/>
      <c r="L151" s="132"/>
    </row>
    <row r="152" spans="1:12" s="3" customFormat="1" ht="19.5" customHeight="1">
      <c r="A152" s="112" t="s">
        <v>152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33"/>
    </row>
    <row r="153" spans="1:12" s="4" customFormat="1" ht="16.5" customHeight="1">
      <c r="A153" s="16">
        <v>1</v>
      </c>
      <c r="B153" s="12" t="s">
        <v>153</v>
      </c>
      <c r="C153" s="16" t="s">
        <v>20</v>
      </c>
      <c r="D153" s="18"/>
      <c r="E153" s="18"/>
      <c r="F153" s="18">
        <f>D153*E153</f>
        <v>0</v>
      </c>
      <c r="G153" s="18"/>
      <c r="H153" s="18"/>
      <c r="I153" s="18"/>
      <c r="J153" s="18"/>
      <c r="K153" s="18"/>
      <c r="L153" s="32"/>
    </row>
    <row r="154" spans="1:17" s="4" customFormat="1" ht="15.75">
      <c r="A154" s="16">
        <v>2</v>
      </c>
      <c r="B154" s="19" t="s">
        <v>44</v>
      </c>
      <c r="C154" s="10"/>
      <c r="D154" s="78"/>
      <c r="E154" s="78"/>
      <c r="F154" s="95">
        <f>SUM(F153:F153)</f>
        <v>0</v>
      </c>
      <c r="G154" s="79"/>
      <c r="H154" s="79"/>
      <c r="I154" s="79"/>
      <c r="J154" s="54"/>
      <c r="K154" s="91"/>
      <c r="L154" s="12"/>
      <c r="M154" s="34"/>
      <c r="N154" s="34"/>
      <c r="O154" s="34"/>
      <c r="P154" s="34"/>
      <c r="Q154" s="34"/>
    </row>
    <row r="155" spans="1:17" s="4" customFormat="1" ht="15.75">
      <c r="A155" s="114"/>
      <c r="B155" s="115"/>
      <c r="C155" s="116"/>
      <c r="D155" s="117"/>
      <c r="E155" s="117"/>
      <c r="F155" s="118"/>
      <c r="G155" s="119"/>
      <c r="H155" s="119"/>
      <c r="I155" s="119"/>
      <c r="J155" s="134"/>
      <c r="K155" s="135"/>
      <c r="L155" s="37"/>
      <c r="M155" s="34"/>
      <c r="N155" s="34"/>
      <c r="O155" s="34"/>
      <c r="P155" s="34"/>
      <c r="Q155" s="34"/>
    </row>
    <row r="156" spans="2:12" ht="14.25"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1" ht="14.25">
      <c r="B157" s="120" t="s">
        <v>154</v>
      </c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2:12" ht="15.75">
      <c r="B158" s="121" t="s">
        <v>155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 ht="15.75">
      <c r="B159" s="121" t="s">
        <v>156</v>
      </c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 ht="15.75">
      <c r="B160" s="121" t="s">
        <v>157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 ht="15.75">
      <c r="B161" s="121" t="s">
        <v>158</v>
      </c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 ht="14.25">
      <c r="B162" s="122"/>
      <c r="C162" s="123"/>
      <c r="G162" s="122"/>
      <c r="H162" s="122"/>
      <c r="I162" s="122"/>
      <c r="J162" s="122"/>
      <c r="K162" s="122"/>
      <c r="L162" s="122"/>
    </row>
    <row r="163" spans="2:12" ht="14.25">
      <c r="B163" s="122"/>
      <c r="C163" s="123"/>
      <c r="G163" s="122"/>
      <c r="H163" s="122"/>
      <c r="I163" s="122"/>
      <c r="J163" s="122"/>
      <c r="K163" s="122"/>
      <c r="L163" s="122"/>
    </row>
    <row r="164" spans="1:12" s="3" customFormat="1" ht="19.5" customHeight="1">
      <c r="A164" s="106" t="s">
        <v>159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36"/>
    </row>
    <row r="165" spans="1:256" s="4" customFormat="1" ht="16.5">
      <c r="A165" s="125" t="s">
        <v>160</v>
      </c>
      <c r="B165" s="12" t="s">
        <v>161</v>
      </c>
      <c r="C165" s="16" t="s">
        <v>20</v>
      </c>
      <c r="D165" s="18"/>
      <c r="E165" s="18">
        <f aca="true" t="shared" si="24" ref="E165:E175">K165*G165+G165+H165+I165+J165</f>
        <v>309</v>
      </c>
      <c r="F165" s="18">
        <f aca="true" t="shared" si="25" ref="F165:F175">SUM(D165*E165)</f>
        <v>0</v>
      </c>
      <c r="G165" s="18">
        <v>300</v>
      </c>
      <c r="H165" s="18"/>
      <c r="I165" s="18"/>
      <c r="J165" s="18"/>
      <c r="K165" s="18">
        <v>0.03</v>
      </c>
      <c r="L165" s="32" t="s">
        <v>162</v>
      </c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  <c r="IV165" s="37"/>
    </row>
    <row r="166" spans="1:256" s="4" customFormat="1" ht="16.5">
      <c r="A166" s="125" t="s">
        <v>163</v>
      </c>
      <c r="B166" s="12" t="s">
        <v>164</v>
      </c>
      <c r="C166" s="16" t="s">
        <v>20</v>
      </c>
      <c r="D166" s="18"/>
      <c r="E166" s="18">
        <f t="shared" si="24"/>
        <v>77.25</v>
      </c>
      <c r="F166" s="18">
        <f t="shared" si="25"/>
        <v>0</v>
      </c>
      <c r="G166" s="18">
        <v>75</v>
      </c>
      <c r="H166" s="18"/>
      <c r="I166" s="18"/>
      <c r="J166" s="18"/>
      <c r="K166" s="18">
        <v>0.03</v>
      </c>
      <c r="L166" s="32" t="s">
        <v>165</v>
      </c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  <c r="IV166" s="37"/>
    </row>
    <row r="167" spans="1:256" s="4" customFormat="1" ht="15.75">
      <c r="A167" s="125" t="s">
        <v>166</v>
      </c>
      <c r="B167" s="12" t="s">
        <v>167</v>
      </c>
      <c r="C167" s="16" t="s">
        <v>34</v>
      </c>
      <c r="D167" s="18"/>
      <c r="E167" s="18">
        <f t="shared" si="24"/>
        <v>6.18</v>
      </c>
      <c r="F167" s="18">
        <f t="shared" si="25"/>
        <v>0</v>
      </c>
      <c r="G167" s="18">
        <v>6</v>
      </c>
      <c r="H167" s="18"/>
      <c r="I167" s="18"/>
      <c r="J167" s="18"/>
      <c r="K167" s="18">
        <v>0.03</v>
      </c>
      <c r="L167" s="32" t="s">
        <v>168</v>
      </c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  <c r="IT167" s="37"/>
      <c r="IU167" s="37"/>
      <c r="IV167" s="37"/>
    </row>
    <row r="168" spans="1:12" s="4" customFormat="1" ht="16.5">
      <c r="A168" s="125" t="s">
        <v>169</v>
      </c>
      <c r="B168" s="12" t="s">
        <v>170</v>
      </c>
      <c r="C168" s="16" t="s">
        <v>20</v>
      </c>
      <c r="D168" s="22"/>
      <c r="E168" s="18">
        <f t="shared" si="24"/>
        <v>68.25</v>
      </c>
      <c r="F168" s="18">
        <f t="shared" si="25"/>
        <v>0</v>
      </c>
      <c r="G168" s="18">
        <v>65</v>
      </c>
      <c r="H168" s="18"/>
      <c r="I168" s="18"/>
      <c r="J168" s="18"/>
      <c r="K168" s="18">
        <v>0.05</v>
      </c>
      <c r="L168" s="32" t="s">
        <v>171</v>
      </c>
    </row>
    <row r="169" spans="1:12" s="4" customFormat="1" ht="16.5">
      <c r="A169" s="125" t="s">
        <v>172</v>
      </c>
      <c r="B169" s="12" t="s">
        <v>173</v>
      </c>
      <c r="C169" s="16" t="s">
        <v>20</v>
      </c>
      <c r="D169" s="18"/>
      <c r="E169" s="18">
        <f t="shared" si="24"/>
        <v>68.25</v>
      </c>
      <c r="F169" s="18">
        <f t="shared" si="25"/>
        <v>0</v>
      </c>
      <c r="G169" s="18">
        <v>65</v>
      </c>
      <c r="H169" s="18"/>
      <c r="I169" s="18"/>
      <c r="J169" s="18"/>
      <c r="K169" s="18">
        <v>0.05</v>
      </c>
      <c r="L169" s="32" t="s">
        <v>171</v>
      </c>
    </row>
    <row r="170" spans="1:12" s="4" customFormat="1" ht="16.5">
      <c r="A170" s="125" t="s">
        <v>174</v>
      </c>
      <c r="B170" s="12" t="s">
        <v>175</v>
      </c>
      <c r="C170" s="16" t="s">
        <v>20</v>
      </c>
      <c r="D170" s="18"/>
      <c r="E170" s="18">
        <f t="shared" si="24"/>
        <v>105</v>
      </c>
      <c r="F170" s="18">
        <f t="shared" si="25"/>
        <v>0</v>
      </c>
      <c r="G170" s="18">
        <v>100</v>
      </c>
      <c r="H170" s="18"/>
      <c r="I170" s="18"/>
      <c r="J170" s="18"/>
      <c r="K170" s="18">
        <v>0.05</v>
      </c>
      <c r="L170" s="32" t="s">
        <v>176</v>
      </c>
    </row>
    <row r="171" spans="1:12" s="4" customFormat="1" ht="16.5" customHeight="1">
      <c r="A171" s="125" t="s">
        <v>177</v>
      </c>
      <c r="B171" s="12" t="s">
        <v>178</v>
      </c>
      <c r="C171" s="16" t="s">
        <v>20</v>
      </c>
      <c r="D171" s="18"/>
      <c r="E171" s="18">
        <f t="shared" si="24"/>
        <v>260</v>
      </c>
      <c r="F171" s="18">
        <f t="shared" si="25"/>
        <v>0</v>
      </c>
      <c r="G171" s="18">
        <v>260</v>
      </c>
      <c r="H171" s="18"/>
      <c r="I171" s="18"/>
      <c r="J171" s="18"/>
      <c r="K171" s="18"/>
      <c r="L171" s="32" t="s">
        <v>179</v>
      </c>
    </row>
    <row r="172" spans="1:12" s="4" customFormat="1" ht="16.5" customHeight="1">
      <c r="A172" s="125" t="s">
        <v>180</v>
      </c>
      <c r="B172" s="12" t="s">
        <v>181</v>
      </c>
      <c r="C172" s="16" t="s">
        <v>34</v>
      </c>
      <c r="D172" s="18"/>
      <c r="E172" s="18">
        <f t="shared" si="24"/>
        <v>320</v>
      </c>
      <c r="F172" s="18">
        <f t="shared" si="25"/>
        <v>0</v>
      </c>
      <c r="G172" s="18">
        <v>320</v>
      </c>
      <c r="H172" s="18"/>
      <c r="I172" s="18"/>
      <c r="J172" s="18"/>
      <c r="K172" s="18"/>
      <c r="L172" s="32" t="s">
        <v>182</v>
      </c>
    </row>
    <row r="173" spans="1:12" s="4" customFormat="1" ht="16.5" customHeight="1">
      <c r="A173" s="125" t="s">
        <v>183</v>
      </c>
      <c r="B173" s="12" t="s">
        <v>184</v>
      </c>
      <c r="C173" s="16" t="s">
        <v>20</v>
      </c>
      <c r="D173" s="18"/>
      <c r="E173" s="18">
        <f t="shared" si="24"/>
        <v>220</v>
      </c>
      <c r="F173" s="18">
        <f t="shared" si="25"/>
        <v>0</v>
      </c>
      <c r="G173" s="18">
        <v>220</v>
      </c>
      <c r="H173" s="18"/>
      <c r="I173" s="18"/>
      <c r="J173" s="18"/>
      <c r="K173" s="18"/>
      <c r="L173" s="32" t="s">
        <v>185</v>
      </c>
    </row>
    <row r="174" spans="1:12" s="4" customFormat="1" ht="16.5">
      <c r="A174" s="125" t="s">
        <v>186</v>
      </c>
      <c r="B174" s="12" t="s">
        <v>187</v>
      </c>
      <c r="C174" s="16" t="s">
        <v>20</v>
      </c>
      <c r="D174" s="18"/>
      <c r="E174" s="18">
        <f t="shared" si="24"/>
        <v>42</v>
      </c>
      <c r="F174" s="18">
        <f t="shared" si="25"/>
        <v>0</v>
      </c>
      <c r="G174" s="18">
        <v>40</v>
      </c>
      <c r="H174" s="18"/>
      <c r="I174" s="18"/>
      <c r="J174" s="18"/>
      <c r="K174" s="18">
        <v>0.05</v>
      </c>
      <c r="L174" s="32" t="s">
        <v>188</v>
      </c>
    </row>
    <row r="175" spans="1:12" s="4" customFormat="1" ht="15.75">
      <c r="A175" s="125" t="s">
        <v>189</v>
      </c>
      <c r="B175" s="12" t="s">
        <v>190</v>
      </c>
      <c r="C175" s="16" t="s">
        <v>34</v>
      </c>
      <c r="D175" s="18"/>
      <c r="E175" s="18">
        <f t="shared" si="24"/>
        <v>8.8</v>
      </c>
      <c r="F175" s="18">
        <f t="shared" si="25"/>
        <v>0</v>
      </c>
      <c r="G175" s="18">
        <v>8</v>
      </c>
      <c r="H175" s="18"/>
      <c r="I175" s="18"/>
      <c r="J175" s="18"/>
      <c r="K175" s="18">
        <v>0.1</v>
      </c>
      <c r="L175" s="32" t="s">
        <v>191</v>
      </c>
    </row>
    <row r="176" spans="2:12" ht="14.25">
      <c r="B176" s="122"/>
      <c r="C176" s="123"/>
      <c r="G176" s="122"/>
      <c r="H176" s="122"/>
      <c r="I176" s="122"/>
      <c r="J176" s="122"/>
      <c r="K176" s="122"/>
      <c r="L176" s="122"/>
    </row>
    <row r="177" spans="2:12" ht="14.25" customHeight="1">
      <c r="B177" s="126" t="s">
        <v>192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2"/>
    </row>
    <row r="178" spans="2:12" ht="14.25" customHeight="1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2"/>
    </row>
    <row r="179" spans="2:12" ht="14.25" customHeight="1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2"/>
    </row>
    <row r="180" spans="2:12" ht="14.25" customHeight="1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2"/>
    </row>
    <row r="181" spans="2:12" ht="14.25" customHeight="1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2"/>
    </row>
    <row r="182" spans="2:12" ht="14.25">
      <c r="B182" s="122"/>
      <c r="C182" s="123"/>
      <c r="G182" s="122"/>
      <c r="H182" s="122"/>
      <c r="I182" s="122"/>
      <c r="J182" s="122"/>
      <c r="K182" s="122"/>
      <c r="L182" s="122"/>
    </row>
    <row r="183" spans="2:12" ht="14.25">
      <c r="B183" s="122"/>
      <c r="C183" s="123"/>
      <c r="G183" s="122"/>
      <c r="H183" s="122"/>
      <c r="I183" s="122"/>
      <c r="J183" s="122"/>
      <c r="K183" s="122"/>
      <c r="L183" s="122"/>
    </row>
    <row r="184" spans="2:12" ht="14.25">
      <c r="B184" s="122"/>
      <c r="C184" s="123"/>
      <c r="G184" s="122"/>
      <c r="H184" s="122"/>
      <c r="I184" s="122"/>
      <c r="J184" s="122"/>
      <c r="K184" s="122"/>
      <c r="L184" s="122"/>
    </row>
    <row r="185" spans="2:12" ht="14.25">
      <c r="B185" s="122"/>
      <c r="C185" s="123"/>
      <c r="G185" s="122"/>
      <c r="H185" s="122"/>
      <c r="I185" s="122"/>
      <c r="J185" s="122"/>
      <c r="K185" s="122"/>
      <c r="L185" s="122"/>
    </row>
    <row r="186" spans="2:12" ht="14.25">
      <c r="B186" s="122"/>
      <c r="C186" s="123"/>
      <c r="G186" s="122"/>
      <c r="H186" s="122"/>
      <c r="I186" s="122"/>
      <c r="J186" s="122"/>
      <c r="K186" s="122"/>
      <c r="L186" s="122"/>
    </row>
    <row r="187" spans="2:12" ht="22.5">
      <c r="B187" s="122"/>
      <c r="C187" s="123"/>
      <c r="F187" s="127"/>
      <c r="G187" s="122"/>
      <c r="H187" s="122"/>
      <c r="I187" s="122"/>
      <c r="J187" s="122"/>
      <c r="K187" s="122"/>
      <c r="L187" s="122"/>
    </row>
    <row r="188" spans="2:12" ht="14.25">
      <c r="B188" s="122"/>
      <c r="C188" s="123"/>
      <c r="G188" s="122"/>
      <c r="H188" s="122"/>
      <c r="I188" s="122"/>
      <c r="J188" s="122"/>
      <c r="K188" s="122"/>
      <c r="L188" s="122"/>
    </row>
    <row r="189" spans="2:12" ht="14.25">
      <c r="B189" s="122"/>
      <c r="C189" s="123"/>
      <c r="G189" s="122"/>
      <c r="H189" s="122"/>
      <c r="I189" s="122"/>
      <c r="J189" s="122"/>
      <c r="K189" s="122"/>
      <c r="L189" s="122"/>
    </row>
    <row r="190" spans="2:12" ht="14.25">
      <c r="B190" s="122"/>
      <c r="C190" s="123"/>
      <c r="G190" s="122"/>
      <c r="H190" s="122"/>
      <c r="I190" s="122"/>
      <c r="J190" s="122"/>
      <c r="K190" s="122"/>
      <c r="L190" s="122"/>
    </row>
    <row r="191" spans="2:12" ht="14.25">
      <c r="B191" s="122"/>
      <c r="C191" s="123"/>
      <c r="G191" s="122"/>
      <c r="H191" s="122"/>
      <c r="I191" s="122"/>
      <c r="J191" s="122"/>
      <c r="K191" s="122"/>
      <c r="L191" s="122"/>
    </row>
    <row r="192" spans="2:12" ht="14.25">
      <c r="B192" s="122"/>
      <c r="C192" s="123"/>
      <c r="G192" s="122"/>
      <c r="H192" s="122"/>
      <c r="I192" s="122"/>
      <c r="J192" s="122"/>
      <c r="K192" s="122"/>
      <c r="L192" s="122"/>
    </row>
    <row r="193" spans="2:12" ht="14.25">
      <c r="B193" s="122"/>
      <c r="C193" s="123"/>
      <c r="G193" s="122"/>
      <c r="H193" s="122"/>
      <c r="I193" s="122"/>
      <c r="J193" s="122"/>
      <c r="K193" s="122"/>
      <c r="L193" s="122"/>
    </row>
    <row r="194" spans="2:12" ht="14.25">
      <c r="B194" s="122"/>
      <c r="C194" s="123"/>
      <c r="G194" s="122"/>
      <c r="H194" s="122"/>
      <c r="I194" s="122"/>
      <c r="J194" s="122"/>
      <c r="K194" s="122"/>
      <c r="L194" s="122"/>
    </row>
    <row r="195" spans="2:12" ht="14.25">
      <c r="B195" s="122"/>
      <c r="C195" s="123"/>
      <c r="G195" s="122"/>
      <c r="H195" s="122"/>
      <c r="I195" s="122"/>
      <c r="J195" s="122"/>
      <c r="K195" s="122"/>
      <c r="L195" s="122"/>
    </row>
    <row r="196" spans="2:12" ht="14.25">
      <c r="B196" s="122"/>
      <c r="C196" s="123"/>
      <c r="G196" s="122"/>
      <c r="H196" s="122"/>
      <c r="I196" s="122"/>
      <c r="J196" s="122"/>
      <c r="K196" s="122"/>
      <c r="L196" s="122"/>
    </row>
    <row r="197" spans="2:12" ht="14.25">
      <c r="B197" s="122"/>
      <c r="C197" s="123"/>
      <c r="G197" s="122"/>
      <c r="H197" s="122"/>
      <c r="I197" s="122"/>
      <c r="J197" s="122"/>
      <c r="K197" s="122"/>
      <c r="L197" s="122"/>
    </row>
    <row r="198" spans="2:12" ht="14.25">
      <c r="B198" s="122"/>
      <c r="C198" s="123"/>
      <c r="G198" s="122"/>
      <c r="H198" s="122"/>
      <c r="I198" s="122"/>
      <c r="J198" s="122"/>
      <c r="K198" s="122"/>
      <c r="L198" s="122"/>
    </row>
    <row r="199" spans="2:12" ht="14.25">
      <c r="B199" s="122"/>
      <c r="C199" s="123"/>
      <c r="G199" s="122"/>
      <c r="H199" s="122"/>
      <c r="I199" s="122"/>
      <c r="J199" s="122"/>
      <c r="K199" s="122"/>
      <c r="L199" s="122"/>
    </row>
    <row r="200" spans="2:12" ht="14.25">
      <c r="B200" s="122"/>
      <c r="C200" s="123"/>
      <c r="G200" s="122"/>
      <c r="H200" s="122"/>
      <c r="I200" s="122"/>
      <c r="J200" s="122"/>
      <c r="K200" s="122"/>
      <c r="L200" s="122"/>
    </row>
    <row r="201" spans="2:12" ht="14.25">
      <c r="B201" s="122"/>
      <c r="C201" s="123"/>
      <c r="G201" s="122"/>
      <c r="H201" s="122"/>
      <c r="I201" s="122"/>
      <c r="J201" s="122"/>
      <c r="K201" s="122"/>
      <c r="L201" s="122"/>
    </row>
    <row r="202" spans="2:12" ht="14.25">
      <c r="B202" s="122"/>
      <c r="C202" s="123"/>
      <c r="G202" s="122"/>
      <c r="H202" s="122"/>
      <c r="I202" s="122"/>
      <c r="J202" s="122"/>
      <c r="K202" s="122"/>
      <c r="L202" s="122"/>
    </row>
    <row r="203" spans="2:12" ht="14.25">
      <c r="B203" s="122"/>
      <c r="C203" s="123"/>
      <c r="G203" s="122"/>
      <c r="H203" s="122"/>
      <c r="I203" s="122"/>
      <c r="J203" s="122"/>
      <c r="K203" s="122"/>
      <c r="L203" s="122"/>
    </row>
    <row r="204" spans="2:12" ht="14.25">
      <c r="B204" s="122"/>
      <c r="C204" s="123"/>
      <c r="G204" s="122"/>
      <c r="H204" s="122"/>
      <c r="I204" s="122"/>
      <c r="J204" s="122"/>
      <c r="K204" s="122"/>
      <c r="L204" s="122"/>
    </row>
    <row r="205" spans="2:12" ht="14.25">
      <c r="B205" s="122"/>
      <c r="C205" s="123"/>
      <c r="G205" s="122"/>
      <c r="H205" s="122"/>
      <c r="I205" s="122"/>
      <c r="J205" s="122"/>
      <c r="K205" s="122"/>
      <c r="L205" s="122"/>
    </row>
    <row r="206" spans="2:12" ht="14.25">
      <c r="B206" s="122"/>
      <c r="C206" s="123"/>
      <c r="G206" s="122"/>
      <c r="H206" s="122"/>
      <c r="I206" s="122"/>
      <c r="J206" s="122"/>
      <c r="K206" s="122"/>
      <c r="L206" s="122"/>
    </row>
    <row r="207" spans="2:12" ht="14.25">
      <c r="B207" s="122"/>
      <c r="C207" s="123"/>
      <c r="G207" s="122"/>
      <c r="H207" s="122"/>
      <c r="I207" s="122"/>
      <c r="J207" s="122"/>
      <c r="K207" s="122"/>
      <c r="L207" s="122"/>
    </row>
    <row r="208" spans="2:12" ht="14.25">
      <c r="B208" s="122"/>
      <c r="C208" s="123"/>
      <c r="G208" s="122"/>
      <c r="H208" s="122"/>
      <c r="I208" s="122"/>
      <c r="J208" s="122"/>
      <c r="K208" s="122"/>
      <c r="L208" s="122"/>
    </row>
    <row r="209" spans="2:12" ht="14.25">
      <c r="B209" s="122"/>
      <c r="C209" s="123"/>
      <c r="G209" s="122"/>
      <c r="H209" s="122"/>
      <c r="I209" s="122"/>
      <c r="J209" s="122"/>
      <c r="K209" s="122"/>
      <c r="L209" s="122"/>
    </row>
    <row r="210" spans="2:12" ht="14.25">
      <c r="B210" s="122"/>
      <c r="C210" s="123"/>
      <c r="G210" s="122"/>
      <c r="H210" s="122"/>
      <c r="I210" s="122"/>
      <c r="J210" s="122"/>
      <c r="K210" s="122"/>
      <c r="L210" s="122"/>
    </row>
    <row r="211" spans="2:12" ht="14.25">
      <c r="B211" s="122"/>
      <c r="C211" s="123"/>
      <c r="G211" s="122"/>
      <c r="H211" s="122"/>
      <c r="I211" s="122"/>
      <c r="J211" s="122"/>
      <c r="K211" s="122"/>
      <c r="L211" s="122"/>
    </row>
    <row r="212" spans="2:12" ht="14.25">
      <c r="B212" s="122"/>
      <c r="C212" s="123"/>
      <c r="G212" s="122"/>
      <c r="H212" s="122"/>
      <c r="I212" s="122"/>
      <c r="J212" s="122"/>
      <c r="K212" s="122"/>
      <c r="L212" s="122"/>
    </row>
    <row r="213" spans="2:12" ht="14.25">
      <c r="B213" s="122"/>
      <c r="C213" s="123"/>
      <c r="G213" s="122"/>
      <c r="H213" s="122"/>
      <c r="I213" s="122"/>
      <c r="J213" s="122"/>
      <c r="K213" s="122"/>
      <c r="L213" s="122"/>
    </row>
    <row r="214" spans="2:12" ht="14.25">
      <c r="B214" s="122"/>
      <c r="C214" s="123"/>
      <c r="G214" s="122"/>
      <c r="H214" s="122"/>
      <c r="I214" s="122"/>
      <c r="J214" s="122"/>
      <c r="K214" s="122"/>
      <c r="L214" s="122"/>
    </row>
    <row r="215" spans="2:12" ht="14.25">
      <c r="B215" s="122"/>
      <c r="C215" s="123"/>
      <c r="G215" s="122"/>
      <c r="H215" s="122"/>
      <c r="I215" s="122"/>
      <c r="J215" s="122"/>
      <c r="K215" s="122"/>
      <c r="L215" s="122"/>
    </row>
    <row r="216" spans="2:12" ht="14.25">
      <c r="B216" s="122"/>
      <c r="C216" s="123"/>
      <c r="G216" s="122"/>
      <c r="H216" s="122"/>
      <c r="I216" s="122"/>
      <c r="J216" s="122"/>
      <c r="K216" s="122"/>
      <c r="L216" s="122"/>
    </row>
    <row r="217" spans="2:12" ht="14.25">
      <c r="B217" s="122"/>
      <c r="C217" s="123"/>
      <c r="G217" s="122"/>
      <c r="H217" s="122"/>
      <c r="I217" s="122"/>
      <c r="J217" s="122"/>
      <c r="K217" s="122"/>
      <c r="L217" s="122"/>
    </row>
    <row r="218" spans="2:12" ht="14.25">
      <c r="B218" s="122"/>
      <c r="C218" s="123"/>
      <c r="G218" s="122"/>
      <c r="H218" s="122"/>
      <c r="I218" s="122"/>
      <c r="J218" s="122"/>
      <c r="K218" s="122"/>
      <c r="L218" s="122"/>
    </row>
    <row r="219" spans="2:12" ht="14.25">
      <c r="B219" s="122"/>
      <c r="C219" s="123"/>
      <c r="G219" s="122"/>
      <c r="H219" s="122"/>
      <c r="I219" s="122"/>
      <c r="J219" s="122"/>
      <c r="K219" s="122"/>
      <c r="L219" s="122"/>
    </row>
    <row r="220" spans="2:12" ht="14.25">
      <c r="B220" s="122"/>
      <c r="C220" s="123"/>
      <c r="G220" s="122"/>
      <c r="H220" s="122"/>
      <c r="I220" s="122"/>
      <c r="J220" s="122"/>
      <c r="K220" s="122"/>
      <c r="L220" s="122"/>
    </row>
    <row r="221" spans="2:12" ht="14.25">
      <c r="B221" s="122"/>
      <c r="C221" s="123"/>
      <c r="G221" s="122"/>
      <c r="H221" s="122"/>
      <c r="I221" s="122"/>
      <c r="J221" s="122"/>
      <c r="K221" s="122"/>
      <c r="L221" s="122"/>
    </row>
    <row r="222" spans="2:12" ht="14.25">
      <c r="B222" s="122"/>
      <c r="C222" s="123"/>
      <c r="G222" s="122"/>
      <c r="H222" s="122"/>
      <c r="I222" s="122"/>
      <c r="J222" s="122"/>
      <c r="K222" s="122"/>
      <c r="L222" s="122"/>
    </row>
    <row r="223" spans="2:12" ht="14.25">
      <c r="B223" s="122"/>
      <c r="C223" s="123"/>
      <c r="G223" s="122"/>
      <c r="H223" s="122"/>
      <c r="I223" s="122"/>
      <c r="J223" s="122"/>
      <c r="K223" s="122"/>
      <c r="L223" s="122"/>
    </row>
    <row r="224" spans="2:12" ht="14.25">
      <c r="B224" s="122"/>
      <c r="C224" s="123"/>
      <c r="G224" s="122"/>
      <c r="H224" s="122"/>
      <c r="I224" s="122"/>
      <c r="J224" s="122"/>
      <c r="K224" s="122"/>
      <c r="L224" s="122"/>
    </row>
    <row r="225" spans="2:12" ht="14.25">
      <c r="B225" s="122"/>
      <c r="C225" s="123"/>
      <c r="G225" s="122"/>
      <c r="H225" s="122"/>
      <c r="I225" s="122"/>
      <c r="J225" s="122"/>
      <c r="K225" s="122"/>
      <c r="L225" s="122"/>
    </row>
    <row r="226" spans="2:12" ht="14.25">
      <c r="B226" s="122"/>
      <c r="C226" s="123"/>
      <c r="G226" s="122"/>
      <c r="H226" s="122"/>
      <c r="I226" s="122"/>
      <c r="J226" s="122"/>
      <c r="K226" s="122"/>
      <c r="L226" s="122"/>
    </row>
    <row r="227" spans="2:12" ht="14.25">
      <c r="B227" s="122"/>
      <c r="C227" s="123"/>
      <c r="G227" s="122"/>
      <c r="H227" s="122"/>
      <c r="I227" s="122"/>
      <c r="J227" s="122"/>
      <c r="K227" s="122"/>
      <c r="L227" s="122"/>
    </row>
    <row r="228" spans="2:12" ht="14.25">
      <c r="B228" s="122"/>
      <c r="C228" s="123"/>
      <c r="G228" s="122"/>
      <c r="H228" s="122"/>
      <c r="I228" s="122"/>
      <c r="J228" s="122"/>
      <c r="K228" s="122"/>
      <c r="L228" s="122"/>
    </row>
    <row r="229" spans="2:12" ht="14.25">
      <c r="B229" s="122"/>
      <c r="C229" s="123"/>
      <c r="G229" s="122"/>
      <c r="H229" s="122"/>
      <c r="I229" s="122"/>
      <c r="J229" s="122"/>
      <c r="K229" s="122"/>
      <c r="L229" s="122"/>
    </row>
    <row r="230" spans="2:12" ht="14.25">
      <c r="B230" s="122"/>
      <c r="C230" s="123"/>
      <c r="G230" s="122"/>
      <c r="H230" s="122"/>
      <c r="I230" s="122"/>
      <c r="J230" s="122"/>
      <c r="K230" s="122"/>
      <c r="L230" s="122"/>
    </row>
    <row r="231" spans="2:12" ht="14.25">
      <c r="B231" s="122"/>
      <c r="C231" s="123"/>
      <c r="G231" s="122"/>
      <c r="H231" s="122"/>
      <c r="I231" s="122"/>
      <c r="J231" s="122"/>
      <c r="K231" s="122"/>
      <c r="L231" s="122"/>
    </row>
    <row r="232" spans="2:12" ht="14.25">
      <c r="B232" s="122"/>
      <c r="C232" s="123"/>
      <c r="G232" s="122"/>
      <c r="H232" s="122"/>
      <c r="I232" s="122"/>
      <c r="J232" s="122"/>
      <c r="K232" s="122"/>
      <c r="L232" s="122"/>
    </row>
    <row r="233" spans="2:12" ht="14.25">
      <c r="B233" s="122"/>
      <c r="C233" s="123"/>
      <c r="G233" s="122"/>
      <c r="H233" s="122"/>
      <c r="I233" s="122"/>
      <c r="J233" s="122"/>
      <c r="K233" s="122"/>
      <c r="L233" s="122"/>
    </row>
    <row r="234" spans="2:12" ht="14.25">
      <c r="B234" s="122"/>
      <c r="C234" s="123"/>
      <c r="G234" s="122"/>
      <c r="H234" s="122"/>
      <c r="I234" s="122"/>
      <c r="J234" s="122"/>
      <c r="K234" s="122"/>
      <c r="L234" s="122"/>
    </row>
    <row r="235" spans="2:12" ht="14.25">
      <c r="B235" s="122"/>
      <c r="C235" s="123"/>
      <c r="G235" s="122"/>
      <c r="H235" s="122"/>
      <c r="I235" s="122"/>
      <c r="J235" s="122"/>
      <c r="K235" s="122"/>
      <c r="L235" s="122"/>
    </row>
    <row r="236" spans="2:12" ht="14.25">
      <c r="B236" s="122"/>
      <c r="C236" s="123"/>
      <c r="G236" s="122"/>
      <c r="H236" s="122"/>
      <c r="I236" s="122"/>
      <c r="J236" s="122"/>
      <c r="K236" s="122"/>
      <c r="L236" s="122"/>
    </row>
    <row r="237" spans="2:12" ht="14.25">
      <c r="B237" s="122"/>
      <c r="C237" s="123"/>
      <c r="G237" s="122"/>
      <c r="H237" s="122"/>
      <c r="I237" s="122"/>
      <c r="J237" s="122"/>
      <c r="K237" s="122"/>
      <c r="L237" s="122"/>
    </row>
    <row r="238" spans="2:12" ht="14.25">
      <c r="B238" s="122"/>
      <c r="C238" s="123"/>
      <c r="G238" s="122"/>
      <c r="H238" s="122"/>
      <c r="I238" s="122"/>
      <c r="J238" s="122"/>
      <c r="K238" s="122"/>
      <c r="L238" s="122"/>
    </row>
    <row r="239" spans="2:12" ht="14.25">
      <c r="B239" s="122"/>
      <c r="C239" s="123"/>
      <c r="G239" s="122"/>
      <c r="H239" s="122"/>
      <c r="I239" s="122"/>
      <c r="J239" s="122"/>
      <c r="K239" s="122"/>
      <c r="L239" s="122"/>
    </row>
    <row r="240" spans="2:12" ht="14.25">
      <c r="B240" s="122"/>
      <c r="C240" s="123"/>
      <c r="G240" s="122"/>
      <c r="H240" s="122"/>
      <c r="I240" s="122"/>
      <c r="J240" s="122"/>
      <c r="K240" s="122"/>
      <c r="L240" s="122"/>
    </row>
    <row r="241" spans="2:12" ht="14.25">
      <c r="B241" s="122"/>
      <c r="C241" s="123"/>
      <c r="G241" s="122"/>
      <c r="H241" s="122"/>
      <c r="I241" s="122"/>
      <c r="J241" s="122"/>
      <c r="K241" s="122"/>
      <c r="L241" s="122"/>
    </row>
    <row r="242" spans="2:12" ht="14.25">
      <c r="B242" s="122"/>
      <c r="C242" s="123"/>
      <c r="G242" s="122"/>
      <c r="H242" s="122"/>
      <c r="I242" s="122"/>
      <c r="J242" s="122"/>
      <c r="K242" s="122"/>
      <c r="L242" s="122"/>
    </row>
    <row r="243" spans="2:12" ht="14.25">
      <c r="B243" s="122"/>
      <c r="C243" s="123"/>
      <c r="G243" s="122"/>
      <c r="H243" s="122"/>
      <c r="I243" s="122"/>
      <c r="J243" s="122"/>
      <c r="K243" s="122"/>
      <c r="L243" s="122"/>
    </row>
    <row r="244" spans="2:12" ht="14.25">
      <c r="B244" s="122"/>
      <c r="C244" s="123"/>
      <c r="G244" s="122"/>
      <c r="H244" s="122"/>
      <c r="I244" s="122"/>
      <c r="J244" s="122"/>
      <c r="K244" s="122"/>
      <c r="L244" s="122"/>
    </row>
    <row r="245" spans="2:12" ht="14.25">
      <c r="B245" s="122"/>
      <c r="C245" s="123"/>
      <c r="G245" s="122"/>
      <c r="H245" s="122"/>
      <c r="I245" s="122"/>
      <c r="J245" s="122"/>
      <c r="K245" s="122"/>
      <c r="L245" s="122"/>
    </row>
    <row r="246" spans="2:12" ht="14.25">
      <c r="B246" s="122"/>
      <c r="C246" s="123"/>
      <c r="G246" s="122"/>
      <c r="H246" s="122"/>
      <c r="I246" s="122"/>
      <c r="J246" s="122"/>
      <c r="K246" s="122"/>
      <c r="L246" s="122"/>
    </row>
    <row r="247" spans="2:12" ht="14.25">
      <c r="B247" s="122"/>
      <c r="C247" s="123"/>
      <c r="G247" s="122"/>
      <c r="H247" s="122"/>
      <c r="I247" s="122"/>
      <c r="J247" s="122"/>
      <c r="K247" s="122"/>
      <c r="L247" s="122"/>
    </row>
    <row r="248" spans="2:12" ht="14.25">
      <c r="B248" s="122"/>
      <c r="C248" s="123"/>
      <c r="G248" s="122"/>
      <c r="H248" s="122"/>
      <c r="I248" s="122"/>
      <c r="J248" s="122"/>
      <c r="K248" s="122"/>
      <c r="L248" s="122"/>
    </row>
    <row r="249" spans="2:12" ht="14.25">
      <c r="B249" s="122"/>
      <c r="C249" s="123"/>
      <c r="G249" s="122"/>
      <c r="H249" s="122"/>
      <c r="I249" s="122"/>
      <c r="J249" s="122"/>
      <c r="K249" s="122"/>
      <c r="L249" s="122"/>
    </row>
    <row r="250" spans="2:12" ht="14.25">
      <c r="B250" s="122"/>
      <c r="C250" s="123"/>
      <c r="G250" s="122"/>
      <c r="H250" s="122"/>
      <c r="I250" s="122"/>
      <c r="J250" s="122"/>
      <c r="K250" s="122"/>
      <c r="L250" s="122"/>
    </row>
    <row r="251" spans="2:12" ht="14.25">
      <c r="B251" s="122"/>
      <c r="C251" s="123"/>
      <c r="G251" s="122"/>
      <c r="H251" s="122"/>
      <c r="I251" s="122"/>
      <c r="J251" s="122"/>
      <c r="K251" s="122"/>
      <c r="L251" s="122"/>
    </row>
    <row r="252" spans="2:12" ht="14.25">
      <c r="B252" s="122"/>
      <c r="C252" s="123"/>
      <c r="G252" s="122"/>
      <c r="H252" s="122"/>
      <c r="I252" s="122"/>
      <c r="J252" s="122"/>
      <c r="K252" s="122"/>
      <c r="L252" s="122"/>
    </row>
    <row r="253" spans="2:12" ht="14.25">
      <c r="B253" s="122"/>
      <c r="C253" s="123"/>
      <c r="G253" s="122"/>
      <c r="H253" s="122"/>
      <c r="I253" s="122"/>
      <c r="J253" s="122"/>
      <c r="K253" s="122"/>
      <c r="L253" s="122"/>
    </row>
    <row r="254" spans="2:12" ht="14.25">
      <c r="B254" s="122"/>
      <c r="C254" s="123"/>
      <c r="G254" s="122"/>
      <c r="H254" s="122"/>
      <c r="I254" s="122"/>
      <c r="J254" s="122"/>
      <c r="K254" s="122"/>
      <c r="L254" s="122"/>
    </row>
    <row r="255" spans="2:12" ht="14.25">
      <c r="B255" s="122"/>
      <c r="C255" s="123"/>
      <c r="G255" s="122"/>
      <c r="H255" s="122"/>
      <c r="I255" s="122"/>
      <c r="J255" s="122"/>
      <c r="K255" s="122"/>
      <c r="L255" s="122"/>
    </row>
    <row r="256" spans="2:12" ht="14.25">
      <c r="B256" s="122"/>
      <c r="C256" s="123"/>
      <c r="G256" s="122"/>
      <c r="H256" s="122"/>
      <c r="I256" s="122"/>
      <c r="J256" s="122"/>
      <c r="K256" s="122"/>
      <c r="L256" s="122"/>
    </row>
    <row r="257" spans="2:12" ht="14.25">
      <c r="B257" s="122"/>
      <c r="C257" s="123"/>
      <c r="G257" s="122"/>
      <c r="H257" s="122"/>
      <c r="I257" s="122"/>
      <c r="J257" s="122"/>
      <c r="K257" s="122"/>
      <c r="L257" s="122"/>
    </row>
    <row r="258" spans="2:12" ht="14.25">
      <c r="B258" s="122"/>
      <c r="C258" s="123"/>
      <c r="G258" s="122"/>
      <c r="H258" s="122"/>
      <c r="I258" s="122"/>
      <c r="J258" s="122"/>
      <c r="K258" s="122"/>
      <c r="L258" s="122"/>
    </row>
    <row r="259" spans="2:12" ht="14.25">
      <c r="B259" s="122"/>
      <c r="C259" s="123"/>
      <c r="G259" s="122"/>
      <c r="H259" s="122"/>
      <c r="I259" s="122"/>
      <c r="J259" s="122"/>
      <c r="K259" s="122"/>
      <c r="L259" s="122"/>
    </row>
    <row r="260" spans="2:12" ht="14.25">
      <c r="B260" s="122"/>
      <c r="C260" s="123"/>
      <c r="G260" s="122"/>
      <c r="H260" s="122"/>
      <c r="I260" s="122"/>
      <c r="J260" s="122"/>
      <c r="K260" s="122"/>
      <c r="L260" s="122"/>
    </row>
    <row r="261" spans="2:12" ht="14.25">
      <c r="B261" s="122"/>
      <c r="C261" s="123"/>
      <c r="G261" s="122"/>
      <c r="H261" s="122"/>
      <c r="I261" s="122"/>
      <c r="J261" s="122"/>
      <c r="K261" s="122"/>
      <c r="L261" s="122"/>
    </row>
    <row r="262" spans="2:12" ht="14.25">
      <c r="B262" s="122"/>
      <c r="C262" s="123"/>
      <c r="G262" s="122"/>
      <c r="H262" s="122"/>
      <c r="I262" s="122"/>
      <c r="J262" s="122"/>
      <c r="K262" s="122"/>
      <c r="L262" s="122"/>
    </row>
    <row r="263" spans="2:12" ht="14.25">
      <c r="B263" s="122"/>
      <c r="C263" s="123"/>
      <c r="G263" s="122"/>
      <c r="H263" s="122"/>
      <c r="I263" s="122"/>
      <c r="J263" s="122"/>
      <c r="K263" s="122"/>
      <c r="L263" s="122"/>
    </row>
    <row r="264" spans="2:12" ht="14.25">
      <c r="B264" s="122"/>
      <c r="C264" s="123"/>
      <c r="G264" s="122"/>
      <c r="H264" s="122"/>
      <c r="I264" s="122"/>
      <c r="J264" s="122"/>
      <c r="K264" s="122"/>
      <c r="L264" s="122"/>
    </row>
    <row r="265" spans="2:12" ht="14.25">
      <c r="B265" s="122"/>
      <c r="C265" s="123"/>
      <c r="G265" s="122"/>
      <c r="H265" s="122"/>
      <c r="I265" s="122"/>
      <c r="J265" s="122"/>
      <c r="K265" s="122"/>
      <c r="L265" s="122"/>
    </row>
    <row r="266" spans="2:12" ht="14.25">
      <c r="B266" s="122"/>
      <c r="C266" s="123"/>
      <c r="G266" s="122"/>
      <c r="H266" s="122"/>
      <c r="I266" s="122"/>
      <c r="J266" s="122"/>
      <c r="K266" s="122"/>
      <c r="L266" s="122"/>
    </row>
    <row r="267" spans="2:12" ht="14.25">
      <c r="B267" s="122"/>
      <c r="C267" s="123"/>
      <c r="G267" s="122"/>
      <c r="H267" s="122"/>
      <c r="I267" s="122"/>
      <c r="J267" s="122"/>
      <c r="K267" s="122"/>
      <c r="L267" s="122"/>
    </row>
    <row r="268" spans="2:12" ht="14.25">
      <c r="B268" s="122"/>
      <c r="C268" s="123"/>
      <c r="G268" s="122"/>
      <c r="H268" s="122"/>
      <c r="I268" s="122"/>
      <c r="J268" s="122"/>
      <c r="K268" s="122"/>
      <c r="L268" s="122"/>
    </row>
    <row r="269" spans="2:12" ht="14.25">
      <c r="B269" s="122"/>
      <c r="C269" s="123"/>
      <c r="G269" s="122"/>
      <c r="H269" s="122"/>
      <c r="I269" s="122"/>
      <c r="J269" s="122"/>
      <c r="K269" s="122"/>
      <c r="L269" s="122"/>
    </row>
    <row r="270" spans="2:12" ht="14.25">
      <c r="B270" s="122"/>
      <c r="C270" s="123"/>
      <c r="G270" s="122"/>
      <c r="H270" s="122"/>
      <c r="I270" s="122"/>
      <c r="J270" s="122"/>
      <c r="K270" s="122"/>
      <c r="L270" s="122"/>
    </row>
    <row r="271" spans="2:12" ht="14.25">
      <c r="B271" s="122"/>
      <c r="C271" s="123"/>
      <c r="G271" s="122"/>
      <c r="H271" s="122"/>
      <c r="I271" s="122"/>
      <c r="J271" s="122"/>
      <c r="K271" s="122"/>
      <c r="L271" s="122"/>
    </row>
    <row r="272" spans="2:12" ht="14.25">
      <c r="B272" s="122"/>
      <c r="C272" s="123"/>
      <c r="G272" s="122"/>
      <c r="H272" s="122"/>
      <c r="I272" s="122"/>
      <c r="J272" s="122"/>
      <c r="K272" s="122"/>
      <c r="L272" s="122"/>
    </row>
    <row r="273" spans="2:12" ht="14.25">
      <c r="B273" s="122"/>
      <c r="C273" s="123"/>
      <c r="G273" s="122"/>
      <c r="H273" s="122"/>
      <c r="I273" s="122"/>
      <c r="J273" s="122"/>
      <c r="K273" s="122"/>
      <c r="L273" s="122"/>
    </row>
    <row r="274" spans="2:12" ht="14.25">
      <c r="B274" s="122"/>
      <c r="C274" s="123"/>
      <c r="G274" s="122"/>
      <c r="H274" s="122"/>
      <c r="I274" s="122"/>
      <c r="J274" s="122"/>
      <c r="K274" s="122"/>
      <c r="L274" s="122"/>
    </row>
    <row r="275" spans="2:12" ht="14.25">
      <c r="B275" s="122"/>
      <c r="C275" s="123"/>
      <c r="G275" s="122"/>
      <c r="H275" s="122"/>
      <c r="I275" s="122"/>
      <c r="J275" s="122"/>
      <c r="K275" s="122"/>
      <c r="L275" s="122"/>
    </row>
    <row r="276" spans="2:12" ht="14.25">
      <c r="B276" s="122"/>
      <c r="C276" s="123"/>
      <c r="G276" s="122"/>
      <c r="H276" s="122"/>
      <c r="I276" s="122"/>
      <c r="J276" s="122"/>
      <c r="K276" s="122"/>
      <c r="L276" s="122"/>
    </row>
    <row r="277" spans="2:12" ht="14.25">
      <c r="B277" s="122"/>
      <c r="C277" s="123"/>
      <c r="G277" s="122"/>
      <c r="H277" s="122"/>
      <c r="I277" s="122"/>
      <c r="J277" s="122"/>
      <c r="K277" s="122"/>
      <c r="L277" s="122"/>
    </row>
    <row r="278" spans="2:12" ht="14.25">
      <c r="B278" s="122"/>
      <c r="C278" s="123"/>
      <c r="G278" s="122"/>
      <c r="H278" s="122"/>
      <c r="I278" s="122"/>
      <c r="J278" s="122"/>
      <c r="K278" s="122"/>
      <c r="L278" s="122"/>
    </row>
    <row r="279" spans="2:12" ht="14.25">
      <c r="B279" s="122"/>
      <c r="C279" s="123"/>
      <c r="G279" s="122"/>
      <c r="H279" s="122"/>
      <c r="I279" s="122"/>
      <c r="J279" s="122"/>
      <c r="K279" s="122"/>
      <c r="L279" s="122"/>
    </row>
    <row r="280" spans="2:12" ht="14.25">
      <c r="B280" s="122"/>
      <c r="C280" s="123"/>
      <c r="G280" s="122"/>
      <c r="H280" s="122"/>
      <c r="I280" s="122"/>
      <c r="J280" s="122"/>
      <c r="K280" s="122"/>
      <c r="L280" s="122"/>
    </row>
    <row r="281" spans="2:12" ht="14.25">
      <c r="B281" s="122"/>
      <c r="C281" s="123"/>
      <c r="G281" s="122"/>
      <c r="H281" s="122"/>
      <c r="I281" s="122"/>
      <c r="J281" s="122"/>
      <c r="K281" s="122"/>
      <c r="L281" s="122"/>
    </row>
    <row r="282" spans="2:12" ht="14.25">
      <c r="B282" s="122"/>
      <c r="C282" s="123"/>
      <c r="G282" s="122"/>
      <c r="H282" s="122"/>
      <c r="I282" s="122"/>
      <c r="J282" s="122"/>
      <c r="K282" s="122"/>
      <c r="L282" s="122"/>
    </row>
    <row r="283" spans="2:12" ht="14.25">
      <c r="B283" s="122"/>
      <c r="C283" s="123"/>
      <c r="G283" s="122"/>
      <c r="H283" s="122"/>
      <c r="I283" s="122"/>
      <c r="J283" s="122"/>
      <c r="K283" s="122"/>
      <c r="L283" s="122"/>
    </row>
    <row r="284" spans="2:12" ht="14.25">
      <c r="B284" s="122"/>
      <c r="C284" s="123"/>
      <c r="G284" s="122"/>
      <c r="H284" s="122"/>
      <c r="I284" s="122"/>
      <c r="J284" s="122"/>
      <c r="K284" s="122"/>
      <c r="L284" s="122"/>
    </row>
    <row r="285" spans="2:12" ht="14.25">
      <c r="B285" s="122"/>
      <c r="C285" s="123"/>
      <c r="G285" s="122"/>
      <c r="H285" s="122"/>
      <c r="I285" s="122"/>
      <c r="J285" s="122"/>
      <c r="K285" s="122"/>
      <c r="L285" s="122"/>
    </row>
    <row r="286" spans="2:12" ht="14.25">
      <c r="B286" s="122"/>
      <c r="C286" s="123"/>
      <c r="G286" s="122"/>
      <c r="H286" s="122"/>
      <c r="I286" s="122"/>
      <c r="J286" s="122"/>
      <c r="K286" s="122"/>
      <c r="L286" s="122"/>
    </row>
    <row r="287" spans="2:12" ht="14.25">
      <c r="B287" s="122"/>
      <c r="C287" s="123"/>
      <c r="G287" s="122"/>
      <c r="H287" s="122"/>
      <c r="I287" s="122"/>
      <c r="J287" s="122"/>
      <c r="K287" s="122"/>
      <c r="L287" s="122"/>
    </row>
    <row r="288" spans="2:12" ht="14.25">
      <c r="B288" s="122"/>
      <c r="C288" s="123"/>
      <c r="G288" s="122"/>
      <c r="H288" s="122"/>
      <c r="I288" s="122"/>
      <c r="J288" s="122"/>
      <c r="K288" s="122"/>
      <c r="L288" s="122"/>
    </row>
    <row r="289" spans="2:12" ht="14.25">
      <c r="B289" s="122"/>
      <c r="C289" s="123"/>
      <c r="G289" s="122"/>
      <c r="H289" s="122"/>
      <c r="I289" s="122"/>
      <c r="J289" s="122"/>
      <c r="K289" s="122"/>
      <c r="L289" s="122"/>
    </row>
    <row r="290" spans="2:12" ht="14.25">
      <c r="B290" s="122"/>
      <c r="C290" s="123"/>
      <c r="G290" s="122"/>
      <c r="H290" s="122"/>
      <c r="I290" s="122"/>
      <c r="J290" s="122"/>
      <c r="K290" s="122"/>
      <c r="L290" s="122"/>
    </row>
    <row r="291" spans="2:12" ht="14.25">
      <c r="B291" s="122"/>
      <c r="C291" s="123"/>
      <c r="G291" s="122"/>
      <c r="H291" s="122"/>
      <c r="I291" s="122"/>
      <c r="J291" s="122"/>
      <c r="K291" s="122"/>
      <c r="L291" s="122"/>
    </row>
    <row r="292" spans="2:12" ht="14.25">
      <c r="B292" s="122"/>
      <c r="C292" s="123"/>
      <c r="G292" s="122"/>
      <c r="H292" s="122"/>
      <c r="I292" s="122"/>
      <c r="J292" s="122"/>
      <c r="K292" s="122"/>
      <c r="L292" s="122"/>
    </row>
    <row r="293" spans="2:12" ht="14.25">
      <c r="B293" s="122"/>
      <c r="C293" s="123"/>
      <c r="G293" s="122"/>
      <c r="H293" s="122"/>
      <c r="I293" s="122"/>
      <c r="J293" s="122"/>
      <c r="K293" s="122"/>
      <c r="L293" s="122"/>
    </row>
    <row r="294" spans="2:12" ht="14.25">
      <c r="B294" s="122"/>
      <c r="C294" s="123"/>
      <c r="G294" s="122"/>
      <c r="H294" s="122"/>
      <c r="I294" s="122"/>
      <c r="J294" s="122"/>
      <c r="K294" s="122"/>
      <c r="L294" s="122"/>
    </row>
    <row r="295" spans="2:12" ht="14.25">
      <c r="B295" s="122"/>
      <c r="C295" s="123"/>
      <c r="G295" s="122"/>
      <c r="H295" s="122"/>
      <c r="I295" s="122"/>
      <c r="J295" s="122"/>
      <c r="K295" s="122"/>
      <c r="L295" s="122"/>
    </row>
    <row r="296" spans="2:12" ht="14.25">
      <c r="B296" s="122"/>
      <c r="C296" s="123"/>
      <c r="G296" s="122"/>
      <c r="H296" s="122"/>
      <c r="I296" s="122"/>
      <c r="J296" s="122"/>
      <c r="K296" s="122"/>
      <c r="L296" s="122"/>
    </row>
    <row r="297" spans="2:12" ht="14.25">
      <c r="B297" s="122"/>
      <c r="C297" s="123"/>
      <c r="G297" s="122"/>
      <c r="H297" s="122"/>
      <c r="I297" s="122"/>
      <c r="J297" s="122"/>
      <c r="K297" s="122"/>
      <c r="L297" s="122"/>
    </row>
    <row r="298" spans="2:12" ht="14.25">
      <c r="B298" s="122"/>
      <c r="C298" s="123"/>
      <c r="G298" s="122"/>
      <c r="H298" s="122"/>
      <c r="I298" s="122"/>
      <c r="J298" s="122"/>
      <c r="K298" s="122"/>
      <c r="L298" s="122"/>
    </row>
    <row r="299" spans="2:12" ht="14.25">
      <c r="B299" s="122"/>
      <c r="C299" s="123"/>
      <c r="G299" s="122"/>
      <c r="H299" s="122"/>
      <c r="I299" s="122"/>
      <c r="J299" s="122"/>
      <c r="K299" s="122"/>
      <c r="L299" s="122"/>
    </row>
    <row r="300" spans="2:12" ht="14.25">
      <c r="B300" s="122"/>
      <c r="C300" s="123"/>
      <c r="G300" s="122"/>
      <c r="H300" s="122"/>
      <c r="I300" s="122"/>
      <c r="J300" s="122"/>
      <c r="K300" s="122"/>
      <c r="L300" s="122"/>
    </row>
    <row r="301" spans="2:12" ht="14.25">
      <c r="B301" s="122"/>
      <c r="C301" s="123"/>
      <c r="G301" s="122"/>
      <c r="H301" s="122"/>
      <c r="I301" s="122"/>
      <c r="J301" s="122"/>
      <c r="K301" s="122"/>
      <c r="L301" s="122"/>
    </row>
    <row r="302" spans="2:12" ht="14.25">
      <c r="B302" s="122"/>
      <c r="C302" s="123"/>
      <c r="G302" s="122"/>
      <c r="H302" s="122"/>
      <c r="I302" s="122"/>
      <c r="J302" s="122"/>
      <c r="K302" s="122"/>
      <c r="L302" s="122"/>
    </row>
    <row r="303" spans="2:12" ht="14.25">
      <c r="B303" s="122"/>
      <c r="C303" s="123"/>
      <c r="G303" s="122"/>
      <c r="H303" s="122"/>
      <c r="I303" s="122"/>
      <c r="J303" s="122"/>
      <c r="K303" s="122"/>
      <c r="L303" s="122"/>
    </row>
    <row r="304" spans="2:12" ht="14.25">
      <c r="B304" s="122"/>
      <c r="C304" s="123"/>
      <c r="G304" s="122"/>
      <c r="H304" s="122"/>
      <c r="I304" s="122"/>
      <c r="J304" s="122"/>
      <c r="K304" s="122"/>
      <c r="L304" s="122"/>
    </row>
    <row r="305" spans="2:12" ht="14.25">
      <c r="B305" s="122"/>
      <c r="C305" s="123"/>
      <c r="G305" s="122"/>
      <c r="H305" s="122"/>
      <c r="I305" s="122"/>
      <c r="J305" s="122"/>
      <c r="K305" s="122"/>
      <c r="L305" s="122"/>
    </row>
    <row r="306" spans="2:12" ht="14.25">
      <c r="B306" s="122"/>
      <c r="C306" s="123"/>
      <c r="G306" s="122"/>
      <c r="H306" s="122"/>
      <c r="I306" s="122"/>
      <c r="J306" s="122"/>
      <c r="K306" s="122"/>
      <c r="L306" s="122"/>
    </row>
    <row r="307" spans="2:12" ht="14.25">
      <c r="B307" s="122"/>
      <c r="C307" s="123"/>
      <c r="G307" s="122"/>
      <c r="H307" s="122"/>
      <c r="I307" s="122"/>
      <c r="J307" s="122"/>
      <c r="K307" s="122"/>
      <c r="L307" s="122"/>
    </row>
    <row r="308" spans="2:12" ht="14.25">
      <c r="B308" s="122"/>
      <c r="C308" s="123"/>
      <c r="G308" s="122"/>
      <c r="H308" s="122"/>
      <c r="I308" s="122"/>
      <c r="J308" s="122"/>
      <c r="K308" s="122"/>
      <c r="L308" s="122"/>
    </row>
    <row r="309" spans="2:12" ht="14.25">
      <c r="B309" s="122"/>
      <c r="C309" s="123"/>
      <c r="G309" s="122"/>
      <c r="H309" s="122"/>
      <c r="I309" s="122"/>
      <c r="J309" s="122"/>
      <c r="K309" s="122"/>
      <c r="L309" s="122"/>
    </row>
    <row r="310" spans="2:12" ht="14.25">
      <c r="B310" s="122"/>
      <c r="C310" s="123"/>
      <c r="G310" s="122"/>
      <c r="H310" s="122"/>
      <c r="I310" s="122"/>
      <c r="J310" s="122"/>
      <c r="K310" s="122"/>
      <c r="L310" s="122"/>
    </row>
    <row r="311" spans="2:12" ht="14.25">
      <c r="B311" s="122"/>
      <c r="C311" s="123"/>
      <c r="G311" s="122"/>
      <c r="H311" s="122"/>
      <c r="I311" s="122"/>
      <c r="J311" s="122"/>
      <c r="K311" s="122"/>
      <c r="L311" s="122"/>
    </row>
    <row r="312" spans="2:12" ht="14.25">
      <c r="B312" s="122"/>
      <c r="C312" s="123"/>
      <c r="G312" s="122"/>
      <c r="H312" s="122"/>
      <c r="I312" s="122"/>
      <c r="J312" s="122"/>
      <c r="K312" s="122"/>
      <c r="L312" s="122"/>
    </row>
    <row r="313" spans="2:12" ht="14.25">
      <c r="B313" s="122"/>
      <c r="C313" s="123"/>
      <c r="G313" s="122"/>
      <c r="H313" s="122"/>
      <c r="I313" s="122"/>
      <c r="J313" s="122"/>
      <c r="K313" s="122"/>
      <c r="L313" s="122"/>
    </row>
    <row r="314" spans="2:12" ht="14.25">
      <c r="B314" s="122"/>
      <c r="C314" s="123"/>
      <c r="G314" s="122"/>
      <c r="H314" s="122"/>
      <c r="I314" s="122"/>
      <c r="J314" s="122"/>
      <c r="K314" s="122"/>
      <c r="L314" s="122"/>
    </row>
    <row r="315" spans="2:12" ht="14.25">
      <c r="B315" s="122"/>
      <c r="C315" s="123"/>
      <c r="G315" s="122"/>
      <c r="H315" s="122"/>
      <c r="I315" s="122"/>
      <c r="J315" s="122"/>
      <c r="K315" s="122"/>
      <c r="L315" s="122"/>
    </row>
    <row r="316" spans="2:12" ht="14.25">
      <c r="B316" s="122"/>
      <c r="C316" s="123"/>
      <c r="G316" s="122"/>
      <c r="H316" s="122"/>
      <c r="I316" s="122"/>
      <c r="J316" s="122"/>
      <c r="K316" s="122"/>
      <c r="L316" s="122"/>
    </row>
    <row r="317" spans="2:12" ht="14.25">
      <c r="B317" s="122"/>
      <c r="C317" s="123"/>
      <c r="G317" s="122"/>
      <c r="H317" s="122"/>
      <c r="I317" s="122"/>
      <c r="J317" s="122"/>
      <c r="K317" s="122"/>
      <c r="L317" s="122"/>
    </row>
    <row r="318" spans="2:12" ht="14.25">
      <c r="B318" s="122"/>
      <c r="C318" s="123"/>
      <c r="G318" s="122"/>
      <c r="H318" s="122"/>
      <c r="I318" s="122"/>
      <c r="J318" s="122"/>
      <c r="K318" s="122"/>
      <c r="L318" s="122"/>
    </row>
    <row r="319" spans="2:12" ht="14.25">
      <c r="B319" s="122"/>
      <c r="C319" s="123"/>
      <c r="G319" s="122"/>
      <c r="H319" s="122"/>
      <c r="I319" s="122"/>
      <c r="J319" s="122"/>
      <c r="K319" s="122"/>
      <c r="L319" s="122"/>
    </row>
    <row r="320" spans="2:12" ht="14.25">
      <c r="B320" s="122"/>
      <c r="C320" s="123"/>
      <c r="G320" s="122"/>
      <c r="H320" s="122"/>
      <c r="I320" s="122"/>
      <c r="J320" s="122"/>
      <c r="K320" s="122"/>
      <c r="L320" s="122"/>
    </row>
    <row r="321" spans="2:12" ht="14.25">
      <c r="B321" s="122"/>
      <c r="C321" s="123"/>
      <c r="G321" s="122"/>
      <c r="H321" s="122"/>
      <c r="I321" s="122"/>
      <c r="J321" s="122"/>
      <c r="K321" s="122"/>
      <c r="L321" s="122"/>
    </row>
    <row r="322" spans="2:12" ht="14.25">
      <c r="B322" s="122"/>
      <c r="C322" s="123"/>
      <c r="G322" s="122"/>
      <c r="H322" s="122"/>
      <c r="I322" s="122"/>
      <c r="J322" s="122"/>
      <c r="K322" s="122"/>
      <c r="L322" s="122"/>
    </row>
    <row r="323" spans="2:12" ht="14.25">
      <c r="B323" s="122"/>
      <c r="C323" s="123"/>
      <c r="G323" s="122"/>
      <c r="H323" s="122"/>
      <c r="I323" s="122"/>
      <c r="J323" s="122"/>
      <c r="K323" s="122"/>
      <c r="L323" s="122"/>
    </row>
    <row r="324" spans="2:12" ht="14.25">
      <c r="B324" s="122"/>
      <c r="C324" s="123"/>
      <c r="G324" s="122"/>
      <c r="H324" s="122"/>
      <c r="I324" s="122"/>
      <c r="J324" s="122"/>
      <c r="K324" s="122"/>
      <c r="L324" s="122"/>
    </row>
    <row r="325" spans="2:12" ht="14.25">
      <c r="B325" s="122"/>
      <c r="C325" s="123"/>
      <c r="G325" s="122"/>
      <c r="H325" s="122"/>
      <c r="I325" s="122"/>
      <c r="J325" s="122"/>
      <c r="K325" s="122"/>
      <c r="L325" s="122"/>
    </row>
    <row r="326" spans="2:12" ht="14.25">
      <c r="B326" s="122"/>
      <c r="C326" s="123"/>
      <c r="G326" s="122"/>
      <c r="H326" s="122"/>
      <c r="I326" s="122"/>
      <c r="J326" s="122"/>
      <c r="K326" s="122"/>
      <c r="L326" s="122"/>
    </row>
    <row r="327" spans="2:12" ht="14.25">
      <c r="B327" s="122"/>
      <c r="C327" s="123"/>
      <c r="G327" s="122"/>
      <c r="H327" s="122"/>
      <c r="I327" s="122"/>
      <c r="J327" s="122"/>
      <c r="K327" s="122"/>
      <c r="L327" s="122"/>
    </row>
    <row r="328" spans="2:12" ht="14.25">
      <c r="B328" s="122"/>
      <c r="C328" s="123"/>
      <c r="G328" s="122"/>
      <c r="H328" s="122"/>
      <c r="I328" s="122"/>
      <c r="J328" s="122"/>
      <c r="K328" s="122"/>
      <c r="L328" s="122"/>
    </row>
    <row r="329" spans="2:12" ht="14.25">
      <c r="B329" s="122"/>
      <c r="C329" s="123"/>
      <c r="G329" s="122"/>
      <c r="H329" s="122"/>
      <c r="I329" s="122"/>
      <c r="J329" s="122"/>
      <c r="K329" s="122"/>
      <c r="L329" s="122"/>
    </row>
    <row r="330" spans="2:12" ht="14.25">
      <c r="B330" s="122"/>
      <c r="C330" s="123"/>
      <c r="G330" s="122"/>
      <c r="H330" s="122"/>
      <c r="I330" s="122"/>
      <c r="J330" s="122"/>
      <c r="K330" s="122"/>
      <c r="L330" s="122"/>
    </row>
    <row r="331" spans="2:12" ht="14.25">
      <c r="B331" s="122"/>
      <c r="C331" s="123"/>
      <c r="G331" s="122"/>
      <c r="H331" s="122"/>
      <c r="I331" s="122"/>
      <c r="J331" s="122"/>
      <c r="K331" s="122"/>
      <c r="L331" s="122"/>
    </row>
    <row r="332" spans="2:12" ht="14.25">
      <c r="B332" s="122"/>
      <c r="C332" s="123"/>
      <c r="G332" s="122"/>
      <c r="H332" s="122"/>
      <c r="I332" s="122"/>
      <c r="J332" s="122"/>
      <c r="K332" s="122"/>
      <c r="L332" s="122"/>
    </row>
    <row r="333" spans="2:12" ht="14.25">
      <c r="B333" s="122"/>
      <c r="C333" s="123"/>
      <c r="G333" s="122"/>
      <c r="H333" s="122"/>
      <c r="I333" s="122"/>
      <c r="J333" s="122"/>
      <c r="K333" s="122"/>
      <c r="L333" s="122"/>
    </row>
    <row r="334" spans="2:12" ht="14.25">
      <c r="B334" s="122"/>
      <c r="C334" s="123"/>
      <c r="G334" s="122"/>
      <c r="H334" s="122"/>
      <c r="I334" s="122"/>
      <c r="J334" s="122"/>
      <c r="K334" s="122"/>
      <c r="L334" s="122"/>
    </row>
    <row r="335" spans="2:12" ht="14.25">
      <c r="B335" s="122"/>
      <c r="C335" s="123"/>
      <c r="G335" s="122"/>
      <c r="H335" s="122"/>
      <c r="I335" s="122"/>
      <c r="J335" s="122"/>
      <c r="K335" s="122"/>
      <c r="L335" s="122"/>
    </row>
    <row r="336" spans="2:12" ht="14.25">
      <c r="B336" s="122"/>
      <c r="C336" s="123"/>
      <c r="G336" s="122"/>
      <c r="H336" s="122"/>
      <c r="I336" s="122"/>
      <c r="J336" s="122"/>
      <c r="K336" s="122"/>
      <c r="L336" s="122"/>
    </row>
    <row r="337" spans="2:12" ht="14.25">
      <c r="B337" s="122"/>
      <c r="C337" s="123"/>
      <c r="G337" s="122"/>
      <c r="H337" s="122"/>
      <c r="I337" s="122"/>
      <c r="J337" s="122"/>
      <c r="K337" s="122"/>
      <c r="L337" s="122"/>
    </row>
    <row r="338" spans="2:12" ht="14.25">
      <c r="B338" s="122"/>
      <c r="C338" s="123"/>
      <c r="G338" s="122"/>
      <c r="H338" s="122"/>
      <c r="I338" s="122"/>
      <c r="J338" s="122"/>
      <c r="K338" s="122"/>
      <c r="L338" s="122"/>
    </row>
    <row r="339" spans="2:12" ht="14.25">
      <c r="B339" s="122"/>
      <c r="C339" s="123"/>
      <c r="G339" s="122"/>
      <c r="H339" s="122"/>
      <c r="I339" s="122"/>
      <c r="J339" s="122"/>
      <c r="K339" s="122"/>
      <c r="L339" s="122"/>
    </row>
    <row r="340" spans="2:12" ht="14.25">
      <c r="B340" s="122"/>
      <c r="C340" s="123"/>
      <c r="G340" s="122"/>
      <c r="H340" s="122"/>
      <c r="I340" s="122"/>
      <c r="J340" s="122"/>
      <c r="K340" s="122"/>
      <c r="L340" s="122"/>
    </row>
    <row r="341" spans="2:12" ht="14.25">
      <c r="B341" s="122"/>
      <c r="C341" s="123"/>
      <c r="G341" s="122"/>
      <c r="H341" s="122"/>
      <c r="I341" s="122"/>
      <c r="J341" s="122"/>
      <c r="K341" s="122"/>
      <c r="L341" s="122"/>
    </row>
    <row r="342" spans="2:12" ht="14.25">
      <c r="B342" s="122"/>
      <c r="C342" s="123"/>
      <c r="G342" s="122"/>
      <c r="H342" s="122"/>
      <c r="I342" s="122"/>
      <c r="J342" s="122"/>
      <c r="K342" s="122"/>
      <c r="L342" s="122"/>
    </row>
    <row r="343" spans="2:12" ht="14.25">
      <c r="B343" s="122"/>
      <c r="C343" s="123"/>
      <c r="G343" s="122"/>
      <c r="H343" s="122"/>
      <c r="I343" s="122"/>
      <c r="J343" s="122"/>
      <c r="K343" s="122"/>
      <c r="L343" s="122"/>
    </row>
    <row r="344" spans="2:12" ht="14.25">
      <c r="B344" s="122"/>
      <c r="C344" s="123"/>
      <c r="G344" s="122"/>
      <c r="H344" s="122"/>
      <c r="I344" s="122"/>
      <c r="J344" s="122"/>
      <c r="K344" s="122"/>
      <c r="L344" s="122"/>
    </row>
    <row r="345" spans="2:12" ht="14.25">
      <c r="B345" s="122"/>
      <c r="C345" s="123"/>
      <c r="G345" s="122"/>
      <c r="H345" s="122"/>
      <c r="I345" s="122"/>
      <c r="J345" s="122"/>
      <c r="K345" s="122"/>
      <c r="L345" s="122"/>
    </row>
    <row r="346" spans="2:12" ht="14.25">
      <c r="B346" s="122"/>
      <c r="C346" s="123"/>
      <c r="G346" s="122"/>
      <c r="H346" s="122"/>
      <c r="I346" s="122"/>
      <c r="J346" s="122"/>
      <c r="K346" s="122"/>
      <c r="L346" s="122"/>
    </row>
    <row r="347" spans="2:12" ht="14.25">
      <c r="B347" s="122"/>
      <c r="C347" s="123"/>
      <c r="G347" s="122"/>
      <c r="H347" s="122"/>
      <c r="I347" s="122"/>
      <c r="J347" s="122"/>
      <c r="K347" s="122"/>
      <c r="L347" s="122"/>
    </row>
    <row r="348" spans="2:12" ht="14.25">
      <c r="B348" s="122"/>
      <c r="C348" s="123"/>
      <c r="G348" s="122"/>
      <c r="H348" s="122"/>
      <c r="I348" s="122"/>
      <c r="J348" s="122"/>
      <c r="K348" s="122"/>
      <c r="L348" s="122"/>
    </row>
    <row r="349" spans="2:12" ht="14.25">
      <c r="B349" s="122"/>
      <c r="C349" s="123"/>
      <c r="G349" s="122"/>
      <c r="H349" s="122"/>
      <c r="I349" s="122"/>
      <c r="J349" s="122"/>
      <c r="K349" s="122"/>
      <c r="L349" s="122"/>
    </row>
    <row r="350" spans="2:12" ht="14.25">
      <c r="B350" s="122"/>
      <c r="C350" s="123"/>
      <c r="G350" s="122"/>
      <c r="H350" s="122"/>
      <c r="I350" s="122"/>
      <c r="J350" s="122"/>
      <c r="K350" s="122"/>
      <c r="L350" s="122"/>
    </row>
    <row r="351" spans="2:12" ht="14.25">
      <c r="B351" s="122"/>
      <c r="C351" s="123"/>
      <c r="G351" s="122"/>
      <c r="H351" s="122"/>
      <c r="I351" s="122"/>
      <c r="J351" s="122"/>
      <c r="K351" s="122"/>
      <c r="L351" s="122"/>
    </row>
    <row r="352" spans="2:12" ht="14.25">
      <c r="B352" s="122"/>
      <c r="C352" s="123"/>
      <c r="G352" s="122"/>
      <c r="H352" s="122"/>
      <c r="I352" s="122"/>
      <c r="J352" s="122"/>
      <c r="K352" s="122"/>
      <c r="L352" s="122"/>
    </row>
    <row r="353" spans="2:12" ht="14.25">
      <c r="B353" s="122"/>
      <c r="C353" s="123"/>
      <c r="G353" s="122"/>
      <c r="H353" s="122"/>
      <c r="I353" s="122"/>
      <c r="J353" s="122"/>
      <c r="K353" s="122"/>
      <c r="L353" s="122"/>
    </row>
    <row r="354" spans="2:12" ht="14.25">
      <c r="B354" s="122"/>
      <c r="C354" s="123"/>
      <c r="G354" s="122"/>
      <c r="H354" s="122"/>
      <c r="I354" s="122"/>
      <c r="J354" s="122"/>
      <c r="K354" s="122"/>
      <c r="L354" s="122"/>
    </row>
    <row r="355" spans="2:12" ht="14.25">
      <c r="B355" s="122"/>
      <c r="C355" s="123"/>
      <c r="G355" s="122"/>
      <c r="H355" s="122"/>
      <c r="I355" s="122"/>
      <c r="J355" s="122"/>
      <c r="K355" s="122"/>
      <c r="L355" s="122"/>
    </row>
    <row r="356" spans="2:12" ht="14.25">
      <c r="B356" s="122"/>
      <c r="C356" s="123"/>
      <c r="G356" s="122"/>
      <c r="H356" s="122"/>
      <c r="I356" s="122"/>
      <c r="J356" s="122"/>
      <c r="K356" s="122"/>
      <c r="L356" s="122"/>
    </row>
    <row r="357" spans="2:12" ht="14.25">
      <c r="B357" s="122"/>
      <c r="C357" s="123"/>
      <c r="G357" s="122"/>
      <c r="H357" s="122"/>
      <c r="I357" s="122"/>
      <c r="J357" s="122"/>
      <c r="K357" s="122"/>
      <c r="L357" s="122"/>
    </row>
    <row r="358" spans="2:12" ht="14.25">
      <c r="B358" s="122"/>
      <c r="C358" s="123"/>
      <c r="G358" s="122"/>
      <c r="H358" s="122"/>
      <c r="I358" s="122"/>
      <c r="J358" s="122"/>
      <c r="K358" s="122"/>
      <c r="L358" s="122"/>
    </row>
    <row r="359" spans="2:12" ht="14.25">
      <c r="B359" s="122"/>
      <c r="C359" s="123"/>
      <c r="G359" s="122"/>
      <c r="H359" s="122"/>
      <c r="I359" s="122"/>
      <c r="J359" s="122"/>
      <c r="K359" s="122"/>
      <c r="L359" s="122"/>
    </row>
    <row r="360" spans="2:12" ht="14.25">
      <c r="B360" s="122"/>
      <c r="C360" s="123"/>
      <c r="G360" s="122"/>
      <c r="H360" s="122"/>
      <c r="I360" s="122"/>
      <c r="J360" s="122"/>
      <c r="K360" s="122"/>
      <c r="L360" s="122"/>
    </row>
    <row r="361" spans="2:12" ht="14.25">
      <c r="B361" s="122"/>
      <c r="C361" s="123"/>
      <c r="G361" s="122"/>
      <c r="H361" s="122"/>
      <c r="I361" s="122"/>
      <c r="J361" s="122"/>
      <c r="K361" s="122"/>
      <c r="L361" s="122"/>
    </row>
    <row r="362" spans="2:12" ht="14.25">
      <c r="B362" s="122"/>
      <c r="C362" s="123"/>
      <c r="G362" s="122"/>
      <c r="H362" s="122"/>
      <c r="I362" s="122"/>
      <c r="J362" s="122"/>
      <c r="K362" s="122"/>
      <c r="L362" s="122"/>
    </row>
    <row r="363" spans="2:12" ht="14.25">
      <c r="B363" s="122"/>
      <c r="C363" s="123"/>
      <c r="G363" s="122"/>
      <c r="H363" s="122"/>
      <c r="I363" s="122"/>
      <c r="J363" s="122"/>
      <c r="K363" s="122"/>
      <c r="L363" s="122"/>
    </row>
    <row r="364" spans="2:12" ht="14.25">
      <c r="B364" s="122"/>
      <c r="C364" s="123"/>
      <c r="G364" s="122"/>
      <c r="H364" s="122"/>
      <c r="I364" s="122"/>
      <c r="J364" s="122"/>
      <c r="K364" s="122"/>
      <c r="L364" s="122"/>
    </row>
    <row r="365" spans="2:12" ht="14.25">
      <c r="B365" s="122"/>
      <c r="C365" s="123"/>
      <c r="G365" s="122"/>
      <c r="H365" s="122"/>
      <c r="I365" s="122"/>
      <c r="J365" s="122"/>
      <c r="K365" s="122"/>
      <c r="L365" s="122"/>
    </row>
    <row r="366" spans="2:12" ht="14.25">
      <c r="B366" s="122"/>
      <c r="C366" s="123"/>
      <c r="G366" s="122"/>
      <c r="H366" s="122"/>
      <c r="I366" s="122"/>
      <c r="J366" s="122"/>
      <c r="K366" s="122"/>
      <c r="L366" s="122"/>
    </row>
    <row r="367" spans="2:12" ht="14.25">
      <c r="B367" s="122"/>
      <c r="C367" s="123"/>
      <c r="G367" s="122"/>
      <c r="H367" s="122"/>
      <c r="I367" s="122"/>
      <c r="J367" s="122"/>
      <c r="K367" s="122"/>
      <c r="L367" s="122"/>
    </row>
    <row r="368" spans="2:12" ht="14.25">
      <c r="B368" s="122"/>
      <c r="C368" s="123"/>
      <c r="G368" s="122"/>
      <c r="H368" s="122"/>
      <c r="I368" s="122"/>
      <c r="J368" s="122"/>
      <c r="K368" s="122"/>
      <c r="L368" s="122"/>
    </row>
    <row r="369" spans="2:12" ht="14.25">
      <c r="B369" s="122"/>
      <c r="C369" s="123"/>
      <c r="G369" s="122"/>
      <c r="H369" s="122"/>
      <c r="I369" s="122"/>
      <c r="J369" s="122"/>
      <c r="K369" s="122"/>
      <c r="L369" s="122"/>
    </row>
    <row r="370" spans="2:12" ht="14.25">
      <c r="B370" s="122"/>
      <c r="C370" s="123"/>
      <c r="G370" s="122"/>
      <c r="H370" s="122"/>
      <c r="I370" s="122"/>
      <c r="J370" s="122"/>
      <c r="K370" s="122"/>
      <c r="L370" s="122"/>
    </row>
    <row r="371" spans="2:12" ht="14.25">
      <c r="B371" s="122"/>
      <c r="C371" s="123"/>
      <c r="G371" s="122"/>
      <c r="H371" s="122"/>
      <c r="I371" s="122"/>
      <c r="J371" s="122"/>
      <c r="K371" s="122"/>
      <c r="L371" s="122"/>
    </row>
    <row r="372" spans="2:12" ht="14.25">
      <c r="B372" s="122"/>
      <c r="C372" s="123"/>
      <c r="G372" s="122"/>
      <c r="H372" s="122"/>
      <c r="I372" s="122"/>
      <c r="J372" s="122"/>
      <c r="K372" s="122"/>
      <c r="L372" s="122"/>
    </row>
    <row r="373" spans="2:12" ht="14.25">
      <c r="B373" s="122"/>
      <c r="C373" s="123"/>
      <c r="G373" s="122"/>
      <c r="H373" s="122"/>
      <c r="I373" s="122"/>
      <c r="J373" s="122"/>
      <c r="K373" s="122"/>
      <c r="L373" s="122"/>
    </row>
    <row r="374" spans="2:12" ht="14.25">
      <c r="B374" s="122"/>
      <c r="C374" s="123"/>
      <c r="G374" s="122"/>
      <c r="H374" s="122"/>
      <c r="I374" s="122"/>
      <c r="J374" s="122"/>
      <c r="K374" s="122"/>
      <c r="L374" s="122"/>
    </row>
    <row r="375" spans="2:12" ht="14.25">
      <c r="B375" s="122"/>
      <c r="C375" s="123"/>
      <c r="G375" s="122"/>
      <c r="H375" s="122"/>
      <c r="I375" s="122"/>
      <c r="J375" s="122"/>
      <c r="K375" s="122"/>
      <c r="L375" s="122"/>
    </row>
    <row r="376" spans="2:12" ht="14.25">
      <c r="B376" s="122"/>
      <c r="C376" s="123"/>
      <c r="G376" s="122"/>
      <c r="H376" s="122"/>
      <c r="I376" s="122"/>
      <c r="J376" s="122"/>
      <c r="K376" s="122"/>
      <c r="L376" s="122"/>
    </row>
    <row r="377" spans="2:12" ht="14.25">
      <c r="B377" s="122"/>
      <c r="C377" s="123"/>
      <c r="G377" s="122"/>
      <c r="H377" s="122"/>
      <c r="I377" s="122"/>
      <c r="J377" s="122"/>
      <c r="K377" s="122"/>
      <c r="L377" s="122"/>
    </row>
    <row r="378" spans="2:12" ht="14.25">
      <c r="B378" s="122"/>
      <c r="C378" s="123"/>
      <c r="G378" s="122"/>
      <c r="H378" s="122"/>
      <c r="I378" s="122"/>
      <c r="J378" s="122"/>
      <c r="K378" s="122"/>
      <c r="L378" s="122"/>
    </row>
    <row r="379" spans="2:12" ht="14.25">
      <c r="B379" s="122"/>
      <c r="C379" s="123"/>
      <c r="G379" s="122"/>
      <c r="H379" s="122"/>
      <c r="I379" s="122"/>
      <c r="J379" s="122"/>
      <c r="K379" s="122"/>
      <c r="L379" s="122"/>
    </row>
    <row r="380" spans="2:12" ht="14.25">
      <c r="B380" s="122"/>
      <c r="C380" s="123"/>
      <c r="G380" s="122"/>
      <c r="H380" s="122"/>
      <c r="I380" s="122"/>
      <c r="J380" s="122"/>
      <c r="K380" s="122"/>
      <c r="L380" s="122"/>
    </row>
    <row r="381" spans="2:12" ht="14.25">
      <c r="B381" s="122"/>
      <c r="C381" s="123"/>
      <c r="G381" s="122"/>
      <c r="H381" s="122"/>
      <c r="I381" s="122"/>
      <c r="J381" s="122"/>
      <c r="K381" s="122"/>
      <c r="L381" s="122"/>
    </row>
    <row r="382" spans="2:12" ht="14.25">
      <c r="B382" s="122"/>
      <c r="C382" s="123"/>
      <c r="G382" s="122"/>
      <c r="H382" s="122"/>
      <c r="I382" s="122"/>
      <c r="J382" s="122"/>
      <c r="K382" s="122"/>
      <c r="L382" s="122"/>
    </row>
    <row r="383" spans="2:12" ht="14.25">
      <c r="B383" s="122"/>
      <c r="C383" s="123"/>
      <c r="G383" s="122"/>
      <c r="H383" s="122"/>
      <c r="I383" s="122"/>
      <c r="J383" s="122"/>
      <c r="K383" s="122"/>
      <c r="L383" s="122"/>
    </row>
    <row r="384" spans="2:12" ht="14.25">
      <c r="B384" s="122"/>
      <c r="C384" s="123"/>
      <c r="G384" s="122"/>
      <c r="H384" s="122"/>
      <c r="I384" s="122"/>
      <c r="J384" s="122"/>
      <c r="K384" s="122"/>
      <c r="L384" s="122"/>
    </row>
    <row r="385" spans="2:12" ht="14.25">
      <c r="B385" s="122"/>
      <c r="C385" s="123"/>
      <c r="G385" s="122"/>
      <c r="H385" s="122"/>
      <c r="I385" s="122"/>
      <c r="J385" s="122"/>
      <c r="K385" s="122"/>
      <c r="L385" s="122"/>
    </row>
    <row r="386" spans="2:12" ht="14.25">
      <c r="B386" s="122"/>
      <c r="C386" s="123"/>
      <c r="G386" s="122"/>
      <c r="H386" s="122"/>
      <c r="I386" s="122"/>
      <c r="J386" s="122"/>
      <c r="K386" s="122"/>
      <c r="L386" s="122"/>
    </row>
    <row r="387" spans="2:12" ht="14.25">
      <c r="B387" s="122"/>
      <c r="C387" s="123"/>
      <c r="G387" s="122"/>
      <c r="H387" s="122"/>
      <c r="I387" s="122"/>
      <c r="J387" s="122"/>
      <c r="K387" s="122"/>
      <c r="L387" s="122"/>
    </row>
    <row r="388" spans="2:12" ht="14.25">
      <c r="B388" s="122"/>
      <c r="C388" s="123"/>
      <c r="G388" s="122"/>
      <c r="H388" s="122"/>
      <c r="I388" s="122"/>
      <c r="J388" s="122"/>
      <c r="K388" s="122"/>
      <c r="L388" s="122"/>
    </row>
    <row r="389" spans="2:12" ht="14.25">
      <c r="B389" s="122"/>
      <c r="C389" s="123"/>
      <c r="G389" s="122"/>
      <c r="H389" s="122"/>
      <c r="I389" s="122"/>
      <c r="J389" s="122"/>
      <c r="K389" s="122"/>
      <c r="L389" s="122"/>
    </row>
    <row r="390" spans="2:12" ht="14.25">
      <c r="B390" s="122"/>
      <c r="C390" s="123"/>
      <c r="G390" s="122"/>
      <c r="H390" s="122"/>
      <c r="I390" s="122"/>
      <c r="J390" s="122"/>
      <c r="K390" s="122"/>
      <c r="L390" s="122"/>
    </row>
    <row r="391" spans="2:12" ht="14.25">
      <c r="B391" s="122"/>
      <c r="C391" s="123"/>
      <c r="G391" s="122"/>
      <c r="H391" s="122"/>
      <c r="I391" s="122"/>
      <c r="J391" s="122"/>
      <c r="K391" s="122"/>
      <c r="L391" s="122"/>
    </row>
    <row r="392" spans="2:12" ht="14.25">
      <c r="B392" s="122"/>
      <c r="C392" s="123"/>
      <c r="G392" s="122"/>
      <c r="H392" s="122"/>
      <c r="I392" s="122"/>
      <c r="J392" s="122"/>
      <c r="K392" s="122"/>
      <c r="L392" s="122"/>
    </row>
    <row r="393" spans="2:12" ht="14.25">
      <c r="B393" s="122"/>
      <c r="C393" s="123"/>
      <c r="G393" s="122"/>
      <c r="H393" s="122"/>
      <c r="I393" s="122"/>
      <c r="J393" s="122"/>
      <c r="K393" s="122"/>
      <c r="L393" s="122"/>
    </row>
    <row r="394" spans="2:12" ht="14.25">
      <c r="B394" s="122"/>
      <c r="C394" s="123"/>
      <c r="G394" s="122"/>
      <c r="H394" s="122"/>
      <c r="I394" s="122"/>
      <c r="J394" s="122"/>
      <c r="K394" s="122"/>
      <c r="L394" s="122"/>
    </row>
    <row r="395" spans="2:12" ht="14.25">
      <c r="B395" s="122"/>
      <c r="C395" s="123"/>
      <c r="G395" s="122"/>
      <c r="H395" s="122"/>
      <c r="I395" s="122"/>
      <c r="J395" s="122"/>
      <c r="K395" s="122"/>
      <c r="L395" s="122"/>
    </row>
    <row r="396" spans="2:12" ht="14.25">
      <c r="B396" s="122"/>
      <c r="C396" s="123"/>
      <c r="G396" s="122"/>
      <c r="H396" s="122"/>
      <c r="I396" s="122"/>
      <c r="J396" s="122"/>
      <c r="K396" s="122"/>
      <c r="L396" s="122"/>
    </row>
    <row r="397" spans="2:12" ht="14.25">
      <c r="B397" s="122"/>
      <c r="C397" s="123"/>
      <c r="G397" s="122"/>
      <c r="H397" s="122"/>
      <c r="I397" s="122"/>
      <c r="J397" s="122"/>
      <c r="K397" s="122"/>
      <c r="L397" s="122"/>
    </row>
    <row r="398" spans="2:12" ht="14.25">
      <c r="B398" s="122"/>
      <c r="C398" s="123"/>
      <c r="G398" s="122"/>
      <c r="H398" s="122"/>
      <c r="I398" s="122"/>
      <c r="J398" s="122"/>
      <c r="K398" s="122"/>
      <c r="L398" s="122"/>
    </row>
    <row r="399" spans="2:12" ht="14.25">
      <c r="B399" s="122"/>
      <c r="C399" s="123"/>
      <c r="G399" s="122"/>
      <c r="H399" s="122"/>
      <c r="I399" s="122"/>
      <c r="J399" s="122"/>
      <c r="K399" s="122"/>
      <c r="L399" s="122"/>
    </row>
    <row r="400" spans="2:12" ht="14.25">
      <c r="B400" s="122"/>
      <c r="C400" s="123"/>
      <c r="G400" s="122"/>
      <c r="H400" s="122"/>
      <c r="I400" s="122"/>
      <c r="J400" s="122"/>
      <c r="K400" s="122"/>
      <c r="L400" s="122"/>
    </row>
    <row r="401" spans="2:12" ht="14.25">
      <c r="B401" s="122"/>
      <c r="C401" s="123"/>
      <c r="G401" s="122"/>
      <c r="H401" s="122"/>
      <c r="I401" s="122"/>
      <c r="J401" s="122"/>
      <c r="K401" s="122"/>
      <c r="L401" s="122"/>
    </row>
    <row r="402" spans="2:12" ht="14.25">
      <c r="B402" s="122"/>
      <c r="C402" s="123"/>
      <c r="G402" s="122"/>
      <c r="H402" s="122"/>
      <c r="I402" s="122"/>
      <c r="J402" s="122"/>
      <c r="K402" s="122"/>
      <c r="L402" s="122"/>
    </row>
    <row r="403" spans="2:12" ht="14.25">
      <c r="B403" s="122"/>
      <c r="C403" s="123"/>
      <c r="G403" s="122"/>
      <c r="H403" s="122"/>
      <c r="I403" s="122"/>
      <c r="J403" s="122"/>
      <c r="K403" s="122"/>
      <c r="L403" s="122"/>
    </row>
    <row r="404" spans="2:12" ht="14.25">
      <c r="B404" s="122"/>
      <c r="C404" s="123"/>
      <c r="G404" s="122"/>
      <c r="H404" s="122"/>
      <c r="I404" s="122"/>
      <c r="J404" s="122"/>
      <c r="K404" s="122"/>
      <c r="L404" s="122"/>
    </row>
    <row r="405" spans="2:12" ht="14.25">
      <c r="B405" s="122"/>
      <c r="C405" s="123"/>
      <c r="G405" s="122"/>
      <c r="H405" s="122"/>
      <c r="I405" s="122"/>
      <c r="J405" s="122"/>
      <c r="K405" s="122"/>
      <c r="L405" s="122"/>
    </row>
    <row r="406" spans="2:12" ht="14.25">
      <c r="B406" s="122"/>
      <c r="C406" s="123"/>
      <c r="G406" s="122"/>
      <c r="H406" s="122"/>
      <c r="I406" s="122"/>
      <c r="J406" s="122"/>
      <c r="K406" s="122"/>
      <c r="L406" s="122"/>
    </row>
    <row r="407" spans="2:12" ht="14.25">
      <c r="B407" s="122"/>
      <c r="C407" s="123"/>
      <c r="G407" s="122"/>
      <c r="H407" s="122"/>
      <c r="I407" s="122"/>
      <c r="J407" s="122"/>
      <c r="K407" s="122"/>
      <c r="L407" s="122"/>
    </row>
    <row r="408" spans="2:12" ht="14.25">
      <c r="B408" s="122"/>
      <c r="C408" s="123"/>
      <c r="G408" s="122"/>
      <c r="H408" s="122"/>
      <c r="I408" s="122"/>
      <c r="J408" s="122"/>
      <c r="K408" s="122"/>
      <c r="L408" s="122"/>
    </row>
    <row r="409" spans="2:12" ht="14.25">
      <c r="B409" s="122"/>
      <c r="C409" s="123"/>
      <c r="G409" s="122"/>
      <c r="H409" s="122"/>
      <c r="I409" s="122"/>
      <c r="J409" s="122"/>
      <c r="K409" s="122"/>
      <c r="L409" s="122"/>
    </row>
    <row r="410" spans="2:12" ht="14.25">
      <c r="B410" s="122"/>
      <c r="C410" s="123"/>
      <c r="G410" s="122"/>
      <c r="H410" s="122"/>
      <c r="I410" s="122"/>
      <c r="J410" s="122"/>
      <c r="K410" s="122"/>
      <c r="L410" s="122"/>
    </row>
    <row r="411" spans="2:12" ht="14.25">
      <c r="B411" s="122"/>
      <c r="C411" s="123"/>
      <c r="G411" s="122"/>
      <c r="H411" s="122"/>
      <c r="I411" s="122"/>
      <c r="J411" s="122"/>
      <c r="K411" s="122"/>
      <c r="L411" s="122"/>
    </row>
    <row r="412" spans="2:12" ht="14.25">
      <c r="B412" s="122"/>
      <c r="C412" s="123"/>
      <c r="G412" s="122"/>
      <c r="H412" s="122"/>
      <c r="I412" s="122"/>
      <c r="J412" s="122"/>
      <c r="K412" s="122"/>
      <c r="L412" s="122"/>
    </row>
    <row r="413" spans="2:12" ht="14.25">
      <c r="B413" s="122"/>
      <c r="C413" s="123"/>
      <c r="G413" s="122"/>
      <c r="H413" s="122"/>
      <c r="I413" s="122"/>
      <c r="J413" s="122"/>
      <c r="K413" s="122"/>
      <c r="L413" s="122"/>
    </row>
    <row r="414" spans="2:12" ht="14.25">
      <c r="B414" s="122"/>
      <c r="C414" s="123"/>
      <c r="G414" s="122"/>
      <c r="H414" s="122"/>
      <c r="I414" s="122"/>
      <c r="J414" s="122"/>
      <c r="K414" s="122"/>
      <c r="L414" s="122"/>
    </row>
    <row r="415" spans="2:12" ht="14.25">
      <c r="B415" s="122"/>
      <c r="C415" s="123"/>
      <c r="G415" s="122"/>
      <c r="H415" s="122"/>
      <c r="I415" s="122"/>
      <c r="J415" s="122"/>
      <c r="K415" s="122"/>
      <c r="L415" s="122"/>
    </row>
    <row r="416" spans="2:12" ht="14.25">
      <c r="B416" s="122"/>
      <c r="C416" s="123"/>
      <c r="G416" s="122"/>
      <c r="H416" s="122"/>
      <c r="I416" s="122"/>
      <c r="J416" s="122"/>
      <c r="K416" s="122"/>
      <c r="L416" s="122"/>
    </row>
    <row r="417" spans="2:12" ht="14.25">
      <c r="B417" s="122"/>
      <c r="C417" s="123"/>
      <c r="G417" s="122"/>
      <c r="H417" s="122"/>
      <c r="I417" s="122"/>
      <c r="J417" s="122"/>
      <c r="K417" s="122"/>
      <c r="L417" s="122"/>
    </row>
    <row r="418" spans="2:12" ht="14.25">
      <c r="B418" s="122"/>
      <c r="C418" s="123"/>
      <c r="G418" s="122"/>
      <c r="H418" s="122"/>
      <c r="I418" s="122"/>
      <c r="J418" s="122"/>
      <c r="K418" s="122"/>
      <c r="L418" s="122"/>
    </row>
    <row r="419" spans="2:12" ht="14.25">
      <c r="B419" s="122"/>
      <c r="C419" s="123"/>
      <c r="G419" s="122"/>
      <c r="H419" s="122"/>
      <c r="I419" s="122"/>
      <c r="J419" s="122"/>
      <c r="K419" s="122"/>
      <c r="L419" s="122"/>
    </row>
    <row r="420" spans="2:12" ht="14.25">
      <c r="B420" s="122"/>
      <c r="C420" s="123"/>
      <c r="G420" s="122"/>
      <c r="H420" s="122"/>
      <c r="I420" s="122"/>
      <c r="J420" s="122"/>
      <c r="K420" s="122"/>
      <c r="L420" s="122"/>
    </row>
    <row r="421" spans="2:12" ht="14.25">
      <c r="B421" s="122"/>
      <c r="C421" s="123"/>
      <c r="G421" s="122"/>
      <c r="H421" s="122"/>
      <c r="I421" s="122"/>
      <c r="J421" s="122"/>
      <c r="K421" s="122"/>
      <c r="L421" s="122"/>
    </row>
    <row r="422" spans="2:12" ht="14.25">
      <c r="B422" s="122"/>
      <c r="C422" s="123"/>
      <c r="G422" s="122"/>
      <c r="H422" s="122"/>
      <c r="I422" s="122"/>
      <c r="J422" s="122"/>
      <c r="K422" s="122"/>
      <c r="L422" s="122"/>
    </row>
    <row r="423" spans="2:12" ht="14.25">
      <c r="B423" s="122"/>
      <c r="C423" s="123"/>
      <c r="G423" s="122"/>
      <c r="H423" s="122"/>
      <c r="I423" s="122"/>
      <c r="J423" s="122"/>
      <c r="K423" s="122"/>
      <c r="L423" s="122"/>
    </row>
    <row r="424" spans="2:12" ht="14.25">
      <c r="B424" s="122"/>
      <c r="C424" s="123"/>
      <c r="G424" s="122"/>
      <c r="H424" s="122"/>
      <c r="I424" s="122"/>
      <c r="J424" s="122"/>
      <c r="K424" s="122"/>
      <c r="L424" s="122"/>
    </row>
    <row r="425" spans="2:12" ht="14.25">
      <c r="B425" s="122"/>
      <c r="C425" s="123"/>
      <c r="G425" s="122"/>
      <c r="H425" s="122"/>
      <c r="I425" s="122"/>
      <c r="J425" s="122"/>
      <c r="K425" s="122"/>
      <c r="L425" s="122"/>
    </row>
    <row r="426" spans="2:12" ht="14.25">
      <c r="B426" s="122"/>
      <c r="C426" s="123"/>
      <c r="G426" s="122"/>
      <c r="H426" s="122"/>
      <c r="I426" s="122"/>
      <c r="J426" s="122"/>
      <c r="K426" s="122"/>
      <c r="L426" s="122"/>
    </row>
    <row r="427" spans="2:12" ht="14.25">
      <c r="B427" s="122"/>
      <c r="C427" s="123"/>
      <c r="G427" s="122"/>
      <c r="H427" s="122"/>
      <c r="I427" s="122"/>
      <c r="J427" s="122"/>
      <c r="K427" s="122"/>
      <c r="L427" s="122"/>
    </row>
    <row r="428" spans="2:12" ht="14.25">
      <c r="B428" s="122"/>
      <c r="C428" s="123"/>
      <c r="G428" s="122"/>
      <c r="H428" s="122"/>
      <c r="I428" s="122"/>
      <c r="J428" s="122"/>
      <c r="K428" s="122"/>
      <c r="L428" s="122"/>
    </row>
    <row r="429" spans="2:12" ht="14.25">
      <c r="B429" s="122"/>
      <c r="C429" s="123"/>
      <c r="G429" s="122"/>
      <c r="H429" s="122"/>
      <c r="I429" s="122"/>
      <c r="J429" s="122"/>
      <c r="K429" s="122"/>
      <c r="L429" s="122"/>
    </row>
    <row r="430" spans="2:12" ht="14.25">
      <c r="B430" s="122"/>
      <c r="C430" s="123"/>
      <c r="G430" s="122"/>
      <c r="H430" s="122"/>
      <c r="I430" s="122"/>
      <c r="J430" s="122"/>
      <c r="K430" s="122"/>
      <c r="L430" s="122"/>
    </row>
    <row r="431" spans="2:12" ht="14.25">
      <c r="B431" s="122"/>
      <c r="C431" s="123"/>
      <c r="G431" s="122"/>
      <c r="H431" s="122"/>
      <c r="I431" s="122"/>
      <c r="J431" s="122"/>
      <c r="K431" s="122"/>
      <c r="L431" s="122"/>
    </row>
    <row r="432" spans="2:12" ht="14.25">
      <c r="B432" s="122"/>
      <c r="C432" s="123"/>
      <c r="G432" s="122"/>
      <c r="H432" s="122"/>
      <c r="I432" s="122"/>
      <c r="J432" s="122"/>
      <c r="K432" s="122"/>
      <c r="L432" s="122"/>
    </row>
    <row r="433" spans="2:12" ht="14.25">
      <c r="B433" s="122"/>
      <c r="C433" s="123"/>
      <c r="G433" s="122"/>
      <c r="H433" s="122"/>
      <c r="I433" s="122"/>
      <c r="J433" s="122"/>
      <c r="K433" s="122"/>
      <c r="L433" s="122"/>
    </row>
    <row r="434" spans="2:12" ht="14.25">
      <c r="B434" s="122"/>
      <c r="C434" s="123"/>
      <c r="G434" s="122"/>
      <c r="H434" s="122"/>
      <c r="I434" s="122"/>
      <c r="J434" s="122"/>
      <c r="K434" s="122"/>
      <c r="L434" s="122"/>
    </row>
    <row r="435" spans="2:12" ht="14.25">
      <c r="B435" s="122"/>
      <c r="C435" s="123"/>
      <c r="G435" s="122"/>
      <c r="H435" s="122"/>
      <c r="I435" s="122"/>
      <c r="J435" s="122"/>
      <c r="K435" s="122"/>
      <c r="L435" s="122"/>
    </row>
    <row r="436" spans="2:12" ht="14.25">
      <c r="B436" s="122"/>
      <c r="C436" s="123"/>
      <c r="G436" s="122"/>
      <c r="H436" s="122"/>
      <c r="I436" s="122"/>
      <c r="J436" s="122"/>
      <c r="K436" s="122"/>
      <c r="L436" s="122"/>
    </row>
    <row r="437" spans="2:12" ht="14.25">
      <c r="B437" s="122"/>
      <c r="C437" s="123"/>
      <c r="G437" s="122"/>
      <c r="H437" s="122"/>
      <c r="I437" s="122"/>
      <c r="J437" s="122"/>
      <c r="K437" s="122"/>
      <c r="L437" s="122"/>
    </row>
    <row r="438" spans="2:12" ht="14.25">
      <c r="B438" s="122"/>
      <c r="C438" s="123"/>
      <c r="G438" s="122"/>
      <c r="H438" s="122"/>
      <c r="I438" s="122"/>
      <c r="J438" s="122"/>
      <c r="K438" s="122"/>
      <c r="L438" s="122"/>
    </row>
    <row r="439" spans="2:12" ht="14.25">
      <c r="B439" s="122"/>
      <c r="C439" s="123"/>
      <c r="G439" s="122"/>
      <c r="H439" s="122"/>
      <c r="I439" s="122"/>
      <c r="J439" s="122"/>
      <c r="K439" s="122"/>
      <c r="L439" s="122"/>
    </row>
    <row r="440" spans="2:12" ht="14.25">
      <c r="B440" s="122"/>
      <c r="C440" s="123"/>
      <c r="G440" s="122"/>
      <c r="H440" s="122"/>
      <c r="I440" s="122"/>
      <c r="J440" s="122"/>
      <c r="K440" s="122"/>
      <c r="L440" s="122"/>
    </row>
    <row r="441" spans="2:12" ht="14.25">
      <c r="B441" s="122"/>
      <c r="C441" s="123"/>
      <c r="G441" s="122"/>
      <c r="H441" s="122"/>
      <c r="I441" s="122"/>
      <c r="J441" s="122"/>
      <c r="K441" s="122"/>
      <c r="L441" s="122"/>
    </row>
    <row r="442" spans="2:12" ht="14.25">
      <c r="B442" s="122"/>
      <c r="C442" s="123"/>
      <c r="G442" s="122"/>
      <c r="H442" s="122"/>
      <c r="I442" s="122"/>
      <c r="J442" s="122"/>
      <c r="K442" s="122"/>
      <c r="L442" s="122"/>
    </row>
    <row r="443" spans="2:12" ht="14.25">
      <c r="B443" s="122"/>
      <c r="C443" s="123"/>
      <c r="G443" s="122"/>
      <c r="H443" s="122"/>
      <c r="I443" s="122"/>
      <c r="J443" s="122"/>
      <c r="K443" s="122"/>
      <c r="L443" s="122"/>
    </row>
    <row r="444" spans="2:12" ht="14.25">
      <c r="B444" s="122"/>
      <c r="C444" s="123"/>
      <c r="G444" s="122"/>
      <c r="H444" s="122"/>
      <c r="I444" s="122"/>
      <c r="J444" s="122"/>
      <c r="K444" s="122"/>
      <c r="L444" s="122"/>
    </row>
    <row r="445" spans="2:12" ht="14.25">
      <c r="B445" s="122"/>
      <c r="C445" s="123"/>
      <c r="G445" s="122"/>
      <c r="H445" s="122"/>
      <c r="I445" s="122"/>
      <c r="J445" s="122"/>
      <c r="K445" s="122"/>
      <c r="L445" s="122"/>
    </row>
    <row r="446" spans="2:12" ht="14.25">
      <c r="B446" s="122"/>
      <c r="C446" s="123"/>
      <c r="G446" s="122"/>
      <c r="H446" s="122"/>
      <c r="I446" s="122"/>
      <c r="J446" s="122"/>
      <c r="K446" s="122"/>
      <c r="L446" s="122"/>
    </row>
    <row r="447" spans="2:12" ht="14.25">
      <c r="B447" s="122"/>
      <c r="C447" s="123"/>
      <c r="G447" s="122"/>
      <c r="H447" s="122"/>
      <c r="I447" s="122"/>
      <c r="J447" s="122"/>
      <c r="K447" s="122"/>
      <c r="L447" s="122"/>
    </row>
    <row r="448" spans="2:12" ht="14.25">
      <c r="B448" s="122"/>
      <c r="C448" s="123"/>
      <c r="G448" s="122"/>
      <c r="H448" s="122"/>
      <c r="I448" s="122"/>
      <c r="J448" s="122"/>
      <c r="K448" s="122"/>
      <c r="L448" s="122"/>
    </row>
    <row r="449" spans="2:12" ht="14.25">
      <c r="B449" s="122"/>
      <c r="C449" s="123"/>
      <c r="G449" s="122"/>
      <c r="H449" s="122"/>
      <c r="I449" s="122"/>
      <c r="J449" s="122"/>
      <c r="K449" s="122"/>
      <c r="L449" s="122"/>
    </row>
    <row r="450" spans="2:12" ht="14.25">
      <c r="B450" s="122"/>
      <c r="C450" s="123"/>
      <c r="G450" s="122"/>
      <c r="H450" s="122"/>
      <c r="I450" s="122"/>
      <c r="J450" s="122"/>
      <c r="K450" s="122"/>
      <c r="L450" s="122"/>
    </row>
    <row r="451" spans="2:12" ht="14.25">
      <c r="B451" s="122"/>
      <c r="C451" s="123"/>
      <c r="G451" s="122"/>
      <c r="H451" s="122"/>
      <c r="I451" s="122"/>
      <c r="J451" s="122"/>
      <c r="K451" s="122"/>
      <c r="L451" s="122"/>
    </row>
    <row r="452" spans="2:12" ht="14.25">
      <c r="B452" s="122"/>
      <c r="C452" s="123"/>
      <c r="G452" s="122"/>
      <c r="H452" s="122"/>
      <c r="I452" s="122"/>
      <c r="J452" s="122"/>
      <c r="K452" s="122"/>
      <c r="L452" s="122"/>
    </row>
    <row r="453" spans="2:12" ht="14.25">
      <c r="B453" s="122"/>
      <c r="C453" s="123"/>
      <c r="G453" s="122"/>
      <c r="H453" s="122"/>
      <c r="I453" s="122"/>
      <c r="J453" s="122"/>
      <c r="K453" s="122"/>
      <c r="L453" s="122"/>
    </row>
    <row r="454" spans="2:12" ht="14.25">
      <c r="B454" s="122"/>
      <c r="C454" s="123"/>
      <c r="G454" s="122"/>
      <c r="H454" s="122"/>
      <c r="I454" s="122"/>
      <c r="J454" s="122"/>
      <c r="K454" s="122"/>
      <c r="L454" s="122"/>
    </row>
    <row r="455" spans="2:12" ht="14.25">
      <c r="B455" s="122"/>
      <c r="C455" s="123"/>
      <c r="G455" s="122"/>
      <c r="H455" s="122"/>
      <c r="I455" s="122"/>
      <c r="J455" s="122"/>
      <c r="K455" s="122"/>
      <c r="L455" s="122"/>
    </row>
    <row r="456" spans="2:12" ht="14.25">
      <c r="B456" s="122"/>
      <c r="C456" s="123"/>
      <c r="G456" s="122"/>
      <c r="H456" s="122"/>
      <c r="I456" s="122"/>
      <c r="J456" s="122"/>
      <c r="K456" s="122"/>
      <c r="L456" s="122"/>
    </row>
    <row r="457" spans="2:12" ht="14.25">
      <c r="B457" s="122"/>
      <c r="C457" s="123"/>
      <c r="G457" s="122"/>
      <c r="H457" s="122"/>
      <c r="I457" s="122"/>
      <c r="J457" s="122"/>
      <c r="K457" s="122"/>
      <c r="L457" s="122"/>
    </row>
    <row r="458" spans="2:12" ht="14.25">
      <c r="B458" s="122"/>
      <c r="C458" s="123"/>
      <c r="G458" s="122"/>
      <c r="H458" s="122"/>
      <c r="I458" s="122"/>
      <c r="J458" s="122"/>
      <c r="K458" s="122"/>
      <c r="L458" s="122"/>
    </row>
    <row r="459" spans="2:12" ht="14.25">
      <c r="B459" s="122"/>
      <c r="C459" s="123"/>
      <c r="G459" s="122"/>
      <c r="H459" s="122"/>
      <c r="I459" s="122"/>
      <c r="J459" s="122"/>
      <c r="K459" s="122"/>
      <c r="L459" s="122"/>
    </row>
    <row r="460" spans="2:12" ht="14.25">
      <c r="B460" s="122"/>
      <c r="C460" s="123"/>
      <c r="G460" s="122"/>
      <c r="H460" s="122"/>
      <c r="I460" s="122"/>
      <c r="J460" s="122"/>
      <c r="K460" s="122"/>
      <c r="L460" s="122"/>
    </row>
    <row r="461" spans="2:12" ht="14.25">
      <c r="B461" s="122"/>
      <c r="C461" s="123"/>
      <c r="G461" s="122"/>
      <c r="H461" s="122"/>
      <c r="I461" s="122"/>
      <c r="J461" s="122"/>
      <c r="K461" s="122"/>
      <c r="L461" s="122"/>
    </row>
    <row r="462" spans="2:12" ht="14.25">
      <c r="B462" s="122"/>
      <c r="C462" s="123"/>
      <c r="G462" s="122"/>
      <c r="H462" s="122"/>
      <c r="I462" s="122"/>
      <c r="J462" s="122"/>
      <c r="K462" s="122"/>
      <c r="L462" s="122"/>
    </row>
    <row r="463" spans="2:12" ht="14.25">
      <c r="B463" s="122"/>
      <c r="C463" s="123"/>
      <c r="G463" s="122"/>
      <c r="H463" s="122"/>
      <c r="I463" s="122"/>
      <c r="J463" s="122"/>
      <c r="K463" s="122"/>
      <c r="L463" s="122"/>
    </row>
    <row r="464" spans="2:12" ht="14.25">
      <c r="B464" s="122"/>
      <c r="C464" s="123"/>
      <c r="G464" s="122"/>
      <c r="H464" s="122"/>
      <c r="I464" s="122"/>
      <c r="J464" s="122"/>
      <c r="K464" s="122"/>
      <c r="L464" s="122"/>
    </row>
    <row r="465" spans="2:3" ht="14.25">
      <c r="B465" s="122"/>
      <c r="C465" s="123"/>
    </row>
    <row r="466" spans="2:3" ht="14.25">
      <c r="B466" s="122"/>
      <c r="C466" s="123"/>
    </row>
    <row r="467" spans="2:3" ht="14.25">
      <c r="B467" s="122"/>
      <c r="C467" s="123"/>
    </row>
    <row r="468" spans="2:3" ht="14.25">
      <c r="B468" s="122"/>
      <c r="C468" s="123"/>
    </row>
    <row r="469" spans="2:3" ht="14.25">
      <c r="B469" s="122"/>
      <c r="C469" s="123"/>
    </row>
    <row r="470" spans="2:3" ht="14.25">
      <c r="B470" s="122"/>
      <c r="C470" s="123"/>
    </row>
    <row r="471" spans="2:3" ht="14.25">
      <c r="B471" s="122"/>
      <c r="C471" s="123"/>
    </row>
    <row r="472" spans="2:3" ht="14.25">
      <c r="B472" s="122"/>
      <c r="C472" s="123"/>
    </row>
    <row r="473" spans="2:3" ht="14.25">
      <c r="B473" s="122"/>
      <c r="C473" s="123"/>
    </row>
    <row r="474" spans="2:3" ht="14.25">
      <c r="B474" s="122"/>
      <c r="C474" s="123"/>
    </row>
    <row r="475" spans="2:3" ht="14.25">
      <c r="B475" s="122"/>
      <c r="C475" s="123"/>
    </row>
    <row r="476" spans="2:3" ht="14.25">
      <c r="B476" s="122"/>
      <c r="C476" s="123"/>
    </row>
    <row r="477" spans="2:3" ht="14.25">
      <c r="B477" s="122"/>
      <c r="C477" s="123"/>
    </row>
    <row r="478" spans="2:3" ht="14.25">
      <c r="B478" s="122"/>
      <c r="C478" s="123"/>
    </row>
    <row r="479" spans="2:3" ht="14.25">
      <c r="B479" s="122"/>
      <c r="C479" s="123"/>
    </row>
    <row r="480" spans="2:3" ht="14.25">
      <c r="B480" s="122"/>
      <c r="C480" s="123"/>
    </row>
    <row r="481" spans="2:3" ht="14.25">
      <c r="B481" s="122"/>
      <c r="C481" s="123"/>
    </row>
    <row r="482" spans="2:3" ht="14.25">
      <c r="B482" s="122"/>
      <c r="C482" s="123"/>
    </row>
    <row r="483" spans="2:3" ht="14.25">
      <c r="B483" s="122"/>
      <c r="C483" s="123"/>
    </row>
    <row r="484" spans="2:3" ht="14.25">
      <c r="B484" s="122"/>
      <c r="C484" s="123"/>
    </row>
    <row r="485" spans="2:3" ht="14.25">
      <c r="B485" s="122"/>
      <c r="C485" s="123"/>
    </row>
    <row r="486" spans="2:3" ht="14.25">
      <c r="B486" s="122"/>
      <c r="C486" s="123"/>
    </row>
    <row r="487" spans="2:3" ht="14.25">
      <c r="B487" s="122"/>
      <c r="C487" s="123"/>
    </row>
    <row r="488" spans="2:3" ht="14.25">
      <c r="B488" s="122"/>
      <c r="C488" s="123"/>
    </row>
    <row r="489" spans="2:3" ht="14.25">
      <c r="B489" s="122"/>
      <c r="C489" s="123"/>
    </row>
    <row r="490" spans="2:3" ht="14.25">
      <c r="B490" s="122"/>
      <c r="C490" s="123"/>
    </row>
    <row r="491" spans="2:3" ht="14.25">
      <c r="B491" s="122"/>
      <c r="C491" s="123"/>
    </row>
    <row r="492" spans="2:3" ht="14.25">
      <c r="B492" s="122"/>
      <c r="C492" s="123"/>
    </row>
    <row r="493" spans="2:3" ht="14.25">
      <c r="B493" s="122"/>
      <c r="C493" s="123"/>
    </row>
    <row r="494" spans="2:3" ht="14.25">
      <c r="B494" s="122"/>
      <c r="C494" s="123"/>
    </row>
    <row r="495" spans="2:3" ht="14.25">
      <c r="B495" s="122"/>
      <c r="C495" s="123"/>
    </row>
    <row r="496" spans="2:3" ht="14.25">
      <c r="B496" s="122"/>
      <c r="C496" s="123"/>
    </row>
    <row r="497" spans="2:3" ht="14.25">
      <c r="B497" s="122"/>
      <c r="C497" s="123"/>
    </row>
    <row r="498" spans="2:3" ht="14.25">
      <c r="B498" s="122"/>
      <c r="C498" s="123"/>
    </row>
    <row r="499" spans="2:3" ht="14.25">
      <c r="B499" s="122"/>
      <c r="C499" s="123"/>
    </row>
    <row r="500" spans="2:3" ht="14.25">
      <c r="B500" s="122"/>
      <c r="C500" s="123"/>
    </row>
    <row r="501" spans="2:3" ht="14.25">
      <c r="B501" s="122"/>
      <c r="C501" s="123"/>
    </row>
    <row r="502" spans="2:3" ht="14.25">
      <c r="B502" s="122"/>
      <c r="C502" s="123"/>
    </row>
    <row r="503" spans="2:3" ht="14.25">
      <c r="B503" s="122"/>
      <c r="C503" s="123"/>
    </row>
    <row r="504" spans="2:3" ht="14.25">
      <c r="B504" s="122"/>
      <c r="C504" s="123"/>
    </row>
    <row r="505" spans="2:3" ht="14.25">
      <c r="B505" s="122"/>
      <c r="C505" s="123"/>
    </row>
    <row r="506" spans="2:3" ht="14.25">
      <c r="B506" s="122"/>
      <c r="C506" s="123"/>
    </row>
    <row r="507" spans="2:3" ht="14.25">
      <c r="B507" s="122"/>
      <c r="C507" s="123"/>
    </row>
    <row r="508" spans="2:3" ht="14.25">
      <c r="B508" s="122"/>
      <c r="C508" s="123"/>
    </row>
    <row r="509" spans="2:3" ht="14.25">
      <c r="B509" s="122"/>
      <c r="C509" s="123"/>
    </row>
    <row r="510" spans="2:3" ht="14.25">
      <c r="B510" s="122"/>
      <c r="C510" s="123"/>
    </row>
    <row r="511" spans="2:3" ht="14.25">
      <c r="B511" s="122"/>
      <c r="C511" s="123"/>
    </row>
    <row r="512" spans="2:3" ht="14.25">
      <c r="B512" s="122"/>
      <c r="C512" s="123"/>
    </row>
    <row r="513" spans="2:3" ht="14.25">
      <c r="B513" s="122"/>
      <c r="C513" s="123"/>
    </row>
    <row r="514" spans="2:3" ht="14.25">
      <c r="B514" s="122"/>
      <c r="C514" s="123"/>
    </row>
    <row r="515" spans="2:3" ht="14.25">
      <c r="B515" s="122"/>
      <c r="C515" s="123"/>
    </row>
    <row r="516" spans="2:3" ht="14.25">
      <c r="B516" s="122"/>
      <c r="C516" s="123"/>
    </row>
    <row r="517" spans="2:3" ht="14.25">
      <c r="B517" s="122"/>
      <c r="C517" s="123"/>
    </row>
    <row r="518" spans="2:3" ht="14.25">
      <c r="B518" s="122"/>
      <c r="C518" s="123"/>
    </row>
    <row r="519" spans="2:3" ht="14.25">
      <c r="B519" s="122"/>
      <c r="C519" s="123"/>
    </row>
    <row r="520" spans="2:3" ht="14.25">
      <c r="B520" s="122"/>
      <c r="C520" s="123"/>
    </row>
    <row r="521" spans="2:3" ht="14.25">
      <c r="B521" s="122"/>
      <c r="C521" s="123"/>
    </row>
    <row r="522" spans="2:3" ht="14.25">
      <c r="B522" s="122"/>
      <c r="C522" s="123"/>
    </row>
    <row r="523" spans="2:3" ht="14.25">
      <c r="B523" s="122"/>
      <c r="C523" s="123"/>
    </row>
    <row r="524" spans="2:3" ht="14.25">
      <c r="B524" s="122"/>
      <c r="C524" s="123"/>
    </row>
    <row r="525" spans="2:3" ht="14.25">
      <c r="B525" s="122"/>
      <c r="C525" s="123"/>
    </row>
    <row r="526" spans="2:3" ht="14.25">
      <c r="B526" s="122"/>
      <c r="C526" s="123"/>
    </row>
    <row r="527" spans="2:3" ht="14.25">
      <c r="B527" s="122"/>
      <c r="C527" s="123"/>
    </row>
    <row r="528" spans="2:3" ht="14.25">
      <c r="B528" s="122"/>
      <c r="C528" s="123"/>
    </row>
    <row r="529" spans="2:3" ht="14.25">
      <c r="B529" s="122"/>
      <c r="C529" s="123"/>
    </row>
    <row r="530" spans="2:3" ht="14.25">
      <c r="B530" s="122"/>
      <c r="C530" s="123"/>
    </row>
    <row r="531" spans="2:3" ht="14.25">
      <c r="B531" s="122"/>
      <c r="C531" s="123"/>
    </row>
    <row r="532" spans="2:3" ht="14.25">
      <c r="B532" s="122"/>
      <c r="C532" s="123"/>
    </row>
    <row r="533" spans="2:3" ht="14.25">
      <c r="B533" s="122"/>
      <c r="C533" s="123"/>
    </row>
    <row r="534" spans="2:3" ht="14.25">
      <c r="B534" s="122"/>
      <c r="C534" s="123"/>
    </row>
    <row r="535" spans="2:3" ht="14.25">
      <c r="B535" s="122"/>
      <c r="C535" s="123"/>
    </row>
    <row r="536" spans="2:3" ht="14.25">
      <c r="B536" s="122"/>
      <c r="C536" s="123"/>
    </row>
    <row r="537" spans="2:3" ht="14.25">
      <c r="B537" s="122"/>
      <c r="C537" s="123"/>
    </row>
    <row r="538" spans="2:3" ht="14.25">
      <c r="B538" s="122"/>
      <c r="C538" s="123"/>
    </row>
    <row r="539" spans="2:3" ht="14.25">
      <c r="B539" s="122"/>
      <c r="C539" s="123"/>
    </row>
    <row r="540" spans="2:3" ht="14.25">
      <c r="B540" s="122"/>
      <c r="C540" s="123"/>
    </row>
    <row r="541" spans="2:3" ht="14.25">
      <c r="B541" s="122"/>
      <c r="C541" s="123"/>
    </row>
    <row r="542" spans="2:3" ht="14.25">
      <c r="B542" s="122"/>
      <c r="C542" s="123"/>
    </row>
    <row r="543" spans="2:3" ht="14.25">
      <c r="B543" s="122"/>
      <c r="C543" s="123"/>
    </row>
    <row r="544" spans="2:3" ht="14.25">
      <c r="B544" s="122"/>
      <c r="C544" s="123"/>
    </row>
    <row r="545" spans="2:3" ht="14.25">
      <c r="B545" s="122"/>
      <c r="C545" s="123"/>
    </row>
    <row r="546" spans="2:3" ht="14.25">
      <c r="B546" s="122"/>
      <c r="C546" s="123"/>
    </row>
    <row r="547" spans="2:3" ht="14.25">
      <c r="B547" s="122"/>
      <c r="C547" s="123"/>
    </row>
    <row r="548" spans="2:3" ht="14.25">
      <c r="B548" s="122"/>
      <c r="C548" s="123"/>
    </row>
    <row r="549" spans="2:3" ht="14.25">
      <c r="B549" s="122"/>
      <c r="C549" s="123"/>
    </row>
    <row r="550" spans="2:3" ht="14.25">
      <c r="B550" s="122"/>
      <c r="C550" s="123"/>
    </row>
    <row r="551" spans="2:3" ht="14.25">
      <c r="B551" s="122"/>
      <c r="C551" s="123"/>
    </row>
    <row r="552" spans="2:3" ht="14.25">
      <c r="B552" s="122"/>
      <c r="C552" s="123"/>
    </row>
    <row r="553" spans="2:3" ht="14.25">
      <c r="B553" s="122"/>
      <c r="C553" s="123"/>
    </row>
    <row r="554" spans="2:3" ht="14.25">
      <c r="B554" s="122"/>
      <c r="C554" s="123"/>
    </row>
    <row r="555" spans="2:3" ht="14.25">
      <c r="B555" s="122"/>
      <c r="C555" s="123"/>
    </row>
    <row r="556" spans="2:3" ht="14.25">
      <c r="B556" s="122"/>
      <c r="C556" s="123"/>
    </row>
    <row r="557" spans="2:3" ht="14.25">
      <c r="B557" s="122"/>
      <c r="C557" s="123"/>
    </row>
    <row r="558" spans="2:3" ht="14.25">
      <c r="B558" s="122"/>
      <c r="C558" s="123"/>
    </row>
    <row r="559" spans="2:3" ht="14.25">
      <c r="B559" s="122"/>
      <c r="C559" s="123"/>
    </row>
    <row r="560" spans="2:3" ht="14.25">
      <c r="B560" s="122"/>
      <c r="C560" s="123"/>
    </row>
    <row r="561" spans="2:3" ht="14.25">
      <c r="B561" s="122"/>
      <c r="C561" s="123"/>
    </row>
    <row r="562" spans="2:3" ht="14.25">
      <c r="B562" s="122"/>
      <c r="C562" s="123"/>
    </row>
    <row r="563" spans="2:3" ht="14.25">
      <c r="B563" s="122"/>
      <c r="C563" s="123"/>
    </row>
    <row r="564" spans="2:3" ht="14.25">
      <c r="B564" s="122"/>
      <c r="C564" s="123"/>
    </row>
    <row r="565" spans="2:3" ht="14.25">
      <c r="B565" s="122"/>
      <c r="C565" s="123"/>
    </row>
    <row r="566" spans="2:3" ht="14.25">
      <c r="B566" s="122"/>
      <c r="C566" s="123"/>
    </row>
    <row r="567" spans="2:3" ht="14.25">
      <c r="B567" s="122"/>
      <c r="C567" s="123"/>
    </row>
    <row r="568" spans="2:3" ht="14.25">
      <c r="B568" s="122"/>
      <c r="C568" s="123"/>
    </row>
    <row r="569" spans="2:3" ht="14.25">
      <c r="B569" s="122"/>
      <c r="C569" s="123"/>
    </row>
    <row r="570" spans="2:3" ht="14.25">
      <c r="B570" s="122"/>
      <c r="C570" s="123"/>
    </row>
    <row r="571" ht="14.25">
      <c r="B571" s="122"/>
    </row>
    <row r="572" ht="14.25">
      <c r="B572" s="122"/>
    </row>
    <row r="573" ht="14.25">
      <c r="B573" s="122"/>
    </row>
    <row r="574" ht="14.25">
      <c r="B574" s="122"/>
    </row>
    <row r="575" ht="14.25">
      <c r="B575" s="122"/>
    </row>
    <row r="576" ht="14.25">
      <c r="B576" s="122"/>
    </row>
    <row r="577" ht="14.25">
      <c r="B577" s="122"/>
    </row>
    <row r="578" ht="14.25">
      <c r="B578" s="122"/>
    </row>
    <row r="579" ht="14.25">
      <c r="B579" s="122"/>
    </row>
    <row r="580" ht="14.25">
      <c r="B580" s="122"/>
    </row>
    <row r="581" ht="14.25">
      <c r="B581" s="122"/>
    </row>
    <row r="582" ht="14.25">
      <c r="B582" s="122"/>
    </row>
    <row r="583" ht="14.25">
      <c r="B583" s="122"/>
    </row>
    <row r="584" ht="14.25">
      <c r="B584" s="122"/>
    </row>
    <row r="585" ht="14.25">
      <c r="B585" s="122"/>
    </row>
    <row r="586" ht="14.25">
      <c r="B586" s="122"/>
    </row>
    <row r="587" ht="14.25">
      <c r="B587" s="122"/>
    </row>
    <row r="588" ht="14.25">
      <c r="B588" s="122"/>
    </row>
    <row r="589" ht="14.25">
      <c r="B589" s="122"/>
    </row>
    <row r="590" ht="14.25">
      <c r="B590" s="122"/>
    </row>
    <row r="591" ht="14.25">
      <c r="B591" s="122"/>
    </row>
    <row r="592" ht="14.25">
      <c r="B592" s="122"/>
    </row>
    <row r="593" ht="14.25">
      <c r="B593" s="122"/>
    </row>
    <row r="594" ht="14.25">
      <c r="B594" s="122"/>
    </row>
    <row r="595" ht="14.25">
      <c r="B595" s="122"/>
    </row>
    <row r="596" ht="14.25">
      <c r="B596" s="122"/>
    </row>
    <row r="597" ht="14.25">
      <c r="B597" s="122"/>
    </row>
    <row r="598" ht="14.25">
      <c r="B598" s="122"/>
    </row>
    <row r="599" ht="14.25">
      <c r="B599" s="122"/>
    </row>
    <row r="600" ht="14.25">
      <c r="B600" s="122"/>
    </row>
    <row r="601" ht="14.25">
      <c r="B601" s="122"/>
    </row>
    <row r="602" ht="14.25">
      <c r="B602" s="122"/>
    </row>
    <row r="603" ht="14.25">
      <c r="B603" s="122"/>
    </row>
    <row r="604" ht="14.25">
      <c r="B604" s="122"/>
    </row>
    <row r="605" ht="14.25">
      <c r="B605" s="122"/>
    </row>
    <row r="606" ht="14.25">
      <c r="B606" s="122"/>
    </row>
    <row r="607" ht="14.25">
      <c r="B607" s="122"/>
    </row>
    <row r="608" ht="14.25">
      <c r="B608" s="122"/>
    </row>
    <row r="609" ht="14.25">
      <c r="B609" s="122"/>
    </row>
    <row r="610" ht="14.25">
      <c r="B610" s="122"/>
    </row>
    <row r="611" ht="14.25">
      <c r="B611" s="122"/>
    </row>
    <row r="612" ht="14.25">
      <c r="B612" s="122"/>
    </row>
    <row r="613" ht="14.25">
      <c r="B613" s="122"/>
    </row>
    <row r="614" ht="14.25">
      <c r="B614" s="122"/>
    </row>
    <row r="615" ht="14.25">
      <c r="B615" s="122"/>
    </row>
    <row r="616" ht="14.25">
      <c r="B616" s="122"/>
    </row>
    <row r="617" ht="14.25">
      <c r="B617" s="122"/>
    </row>
    <row r="618" ht="14.25">
      <c r="B618" s="122"/>
    </row>
    <row r="619" ht="14.25">
      <c r="B619" s="122"/>
    </row>
    <row r="620" ht="14.25">
      <c r="B620" s="122"/>
    </row>
    <row r="621" ht="14.25">
      <c r="B621" s="122"/>
    </row>
    <row r="622" ht="14.25">
      <c r="B622" s="122"/>
    </row>
    <row r="623" ht="14.25">
      <c r="B623" s="122"/>
    </row>
    <row r="624" ht="14.25">
      <c r="B624" s="122"/>
    </row>
    <row r="625" ht="14.25">
      <c r="B625" s="122"/>
    </row>
    <row r="626" ht="14.25">
      <c r="B626" s="122"/>
    </row>
    <row r="627" ht="14.25">
      <c r="B627" s="122"/>
    </row>
    <row r="628" ht="14.25">
      <c r="B628" s="122"/>
    </row>
    <row r="629" ht="14.25">
      <c r="B629" s="122"/>
    </row>
    <row r="630" ht="14.25">
      <c r="B630" s="122"/>
    </row>
    <row r="631" ht="14.25">
      <c r="B631" s="122"/>
    </row>
    <row r="632" ht="14.25">
      <c r="B632" s="122"/>
    </row>
    <row r="633" ht="14.25">
      <c r="B633" s="122"/>
    </row>
    <row r="634" ht="14.25">
      <c r="B634" s="122"/>
    </row>
    <row r="635" ht="14.25">
      <c r="B635" s="122"/>
    </row>
    <row r="636" ht="14.25">
      <c r="B636" s="122"/>
    </row>
    <row r="637" ht="14.25">
      <c r="B637" s="122"/>
    </row>
    <row r="638" ht="14.25">
      <c r="B638" s="122"/>
    </row>
    <row r="639" ht="14.25">
      <c r="B639" s="122"/>
    </row>
    <row r="640" ht="14.25">
      <c r="B640" s="122"/>
    </row>
    <row r="641" ht="14.25">
      <c r="B641" s="122"/>
    </row>
    <row r="642" ht="14.25">
      <c r="B642" s="122"/>
    </row>
    <row r="643" ht="14.25">
      <c r="B643" s="122"/>
    </row>
    <row r="644" ht="14.25">
      <c r="B644" s="122"/>
    </row>
    <row r="645" ht="14.25">
      <c r="B645" s="122"/>
    </row>
    <row r="646" ht="14.25">
      <c r="B646" s="122"/>
    </row>
    <row r="647" ht="14.25">
      <c r="B647" s="122"/>
    </row>
    <row r="648" ht="14.25">
      <c r="B648" s="122"/>
    </row>
    <row r="649" ht="14.25">
      <c r="B649" s="122"/>
    </row>
    <row r="650" ht="14.25">
      <c r="B650" s="122"/>
    </row>
    <row r="651" ht="14.25">
      <c r="B651" s="122"/>
    </row>
    <row r="652" ht="14.25">
      <c r="B652" s="122"/>
    </row>
    <row r="653" ht="14.25">
      <c r="B653" s="122"/>
    </row>
    <row r="654" ht="14.25">
      <c r="B654" s="122"/>
    </row>
    <row r="655" ht="14.25">
      <c r="B655" s="122"/>
    </row>
    <row r="656" ht="14.25">
      <c r="B656" s="122"/>
    </row>
    <row r="657" ht="14.25">
      <c r="B657" s="122"/>
    </row>
    <row r="658" ht="14.25">
      <c r="B658" s="122"/>
    </row>
    <row r="659" ht="14.25">
      <c r="B659" s="122"/>
    </row>
    <row r="660" ht="14.25">
      <c r="B660" s="122"/>
    </row>
    <row r="661" ht="14.25">
      <c r="B661" s="122"/>
    </row>
    <row r="662" ht="14.25">
      <c r="B662" s="122"/>
    </row>
    <row r="663" ht="14.25">
      <c r="B663" s="122"/>
    </row>
    <row r="664" ht="14.25">
      <c r="B664" s="122"/>
    </row>
    <row r="665" ht="14.25">
      <c r="B665" s="122"/>
    </row>
    <row r="666" ht="14.25">
      <c r="B666" s="122"/>
    </row>
    <row r="667" ht="14.25">
      <c r="B667" s="122"/>
    </row>
    <row r="668" ht="14.25">
      <c r="B668" s="122"/>
    </row>
    <row r="669" ht="14.25">
      <c r="B669" s="122"/>
    </row>
    <row r="670" ht="14.25">
      <c r="B670" s="122"/>
    </row>
    <row r="671" ht="14.25">
      <c r="B671" s="122"/>
    </row>
    <row r="672" ht="14.25">
      <c r="B672" s="122"/>
    </row>
    <row r="673" ht="14.25">
      <c r="B673" s="122"/>
    </row>
    <row r="674" ht="14.25">
      <c r="B674" s="122"/>
    </row>
    <row r="675" ht="14.25">
      <c r="B675" s="122"/>
    </row>
    <row r="676" ht="14.25">
      <c r="B676" s="122"/>
    </row>
    <row r="677" ht="14.25">
      <c r="B677" s="122"/>
    </row>
    <row r="678" ht="14.25">
      <c r="B678" s="122"/>
    </row>
    <row r="679" ht="14.25">
      <c r="B679" s="122"/>
    </row>
    <row r="680" ht="14.25">
      <c r="B680" s="122"/>
    </row>
    <row r="681" ht="14.25">
      <c r="B681" s="122"/>
    </row>
    <row r="682" ht="14.25">
      <c r="B682" s="122"/>
    </row>
    <row r="683" ht="14.25">
      <c r="B683" s="122"/>
    </row>
    <row r="684" ht="14.25">
      <c r="B684" s="122"/>
    </row>
    <row r="685" ht="14.25">
      <c r="B685" s="122"/>
    </row>
    <row r="686" ht="14.25">
      <c r="B686" s="122"/>
    </row>
    <row r="687" ht="14.25">
      <c r="B687" s="122"/>
    </row>
    <row r="688" ht="14.25">
      <c r="B688" s="122"/>
    </row>
    <row r="689" ht="14.25">
      <c r="B689" s="122"/>
    </row>
    <row r="690" ht="14.25">
      <c r="B690" s="122"/>
    </row>
    <row r="691" ht="14.25">
      <c r="B691" s="122"/>
    </row>
    <row r="692" ht="14.25">
      <c r="B692" s="122"/>
    </row>
    <row r="693" ht="14.25">
      <c r="B693" s="122"/>
    </row>
    <row r="694" ht="14.25">
      <c r="B694" s="122"/>
    </row>
    <row r="695" ht="14.25">
      <c r="B695" s="122"/>
    </row>
    <row r="696" ht="14.25">
      <c r="B696" s="122"/>
    </row>
    <row r="697" ht="14.25">
      <c r="B697" s="122"/>
    </row>
    <row r="698" ht="14.25">
      <c r="B698" s="122"/>
    </row>
    <row r="699" ht="14.25">
      <c r="B699" s="122"/>
    </row>
    <row r="700" ht="14.25">
      <c r="B700" s="122"/>
    </row>
    <row r="701" ht="14.25">
      <c r="B701" s="122"/>
    </row>
    <row r="702" ht="14.25">
      <c r="B702" s="122"/>
    </row>
    <row r="703" ht="14.25">
      <c r="B703" s="122"/>
    </row>
    <row r="704" ht="14.25">
      <c r="B704" s="122"/>
    </row>
    <row r="705" ht="14.25">
      <c r="B705" s="122"/>
    </row>
    <row r="706" ht="14.25">
      <c r="B706" s="122"/>
    </row>
    <row r="707" ht="14.25">
      <c r="B707" s="122"/>
    </row>
    <row r="708" ht="14.25">
      <c r="B708" s="122"/>
    </row>
    <row r="709" ht="14.25">
      <c r="B709" s="122"/>
    </row>
    <row r="710" ht="14.25">
      <c r="B710" s="122"/>
    </row>
    <row r="711" ht="14.25">
      <c r="B711" s="122"/>
    </row>
    <row r="712" ht="14.25">
      <c r="B712" s="122"/>
    </row>
    <row r="713" ht="14.25">
      <c r="B713" s="122"/>
    </row>
    <row r="714" ht="14.25">
      <c r="B714" s="122"/>
    </row>
    <row r="715" ht="14.25">
      <c r="B715" s="122"/>
    </row>
    <row r="716" ht="14.25">
      <c r="B716" s="122"/>
    </row>
    <row r="717" ht="14.25">
      <c r="B717" s="122"/>
    </row>
    <row r="718" ht="14.25">
      <c r="B718" s="122"/>
    </row>
    <row r="719" ht="14.25">
      <c r="B719" s="122"/>
    </row>
    <row r="720" ht="14.25">
      <c r="B720" s="122"/>
    </row>
    <row r="721" ht="14.25">
      <c r="B721" s="122"/>
    </row>
    <row r="722" ht="14.25">
      <c r="B722" s="122"/>
    </row>
    <row r="723" ht="14.25">
      <c r="B723" s="122"/>
    </row>
    <row r="724" ht="14.25">
      <c r="B724" s="122"/>
    </row>
    <row r="725" ht="14.25">
      <c r="B725" s="122"/>
    </row>
    <row r="726" ht="14.25">
      <c r="B726" s="122"/>
    </row>
    <row r="727" ht="14.25">
      <c r="B727" s="122"/>
    </row>
    <row r="728" ht="14.25">
      <c r="B728" s="122"/>
    </row>
    <row r="729" ht="14.25">
      <c r="B729" s="122"/>
    </row>
    <row r="730" ht="14.25">
      <c r="B730" s="122"/>
    </row>
    <row r="731" ht="14.25">
      <c r="B731" s="122"/>
    </row>
    <row r="732" ht="14.25">
      <c r="B732" s="122"/>
    </row>
    <row r="733" ht="14.25">
      <c r="B733" s="122"/>
    </row>
    <row r="734" ht="14.25">
      <c r="B734" s="122"/>
    </row>
    <row r="735" ht="14.25">
      <c r="B735" s="122"/>
    </row>
    <row r="736" ht="14.25">
      <c r="B736" s="122"/>
    </row>
    <row r="737" ht="14.25">
      <c r="B737" s="122"/>
    </row>
    <row r="738" ht="14.25">
      <c r="B738" s="122"/>
    </row>
    <row r="739" ht="14.25">
      <c r="B739" s="122"/>
    </row>
    <row r="740" ht="14.25">
      <c r="B740" s="122"/>
    </row>
    <row r="741" ht="14.25">
      <c r="B741" s="122"/>
    </row>
    <row r="742" ht="14.25">
      <c r="B742" s="122"/>
    </row>
    <row r="743" ht="14.25">
      <c r="B743" s="122"/>
    </row>
    <row r="744" ht="14.25">
      <c r="B744" s="122"/>
    </row>
    <row r="745" ht="14.25">
      <c r="B745" s="122"/>
    </row>
    <row r="746" ht="14.25">
      <c r="B746" s="122"/>
    </row>
    <row r="747" ht="14.25">
      <c r="B747" s="122"/>
    </row>
    <row r="748" ht="14.25">
      <c r="B748" s="122"/>
    </row>
    <row r="749" ht="14.25">
      <c r="B749" s="122"/>
    </row>
    <row r="750" ht="14.25">
      <c r="B750" s="122"/>
    </row>
    <row r="751" ht="14.25">
      <c r="B751" s="122"/>
    </row>
    <row r="752" ht="14.25">
      <c r="B752" s="122"/>
    </row>
    <row r="753" ht="14.25">
      <c r="B753" s="122"/>
    </row>
    <row r="754" ht="14.25">
      <c r="B754" s="122"/>
    </row>
    <row r="755" ht="14.25">
      <c r="B755" s="122"/>
    </row>
    <row r="756" ht="14.25">
      <c r="B756" s="122"/>
    </row>
    <row r="757" ht="14.25">
      <c r="B757" s="122"/>
    </row>
    <row r="758" ht="14.25">
      <c r="B758" s="122"/>
    </row>
    <row r="759" ht="14.25">
      <c r="B759" s="122"/>
    </row>
    <row r="760" ht="14.25">
      <c r="B760" s="122"/>
    </row>
    <row r="761" ht="14.25">
      <c r="B761" s="122"/>
    </row>
    <row r="762" ht="14.25">
      <c r="B762" s="122"/>
    </row>
    <row r="763" ht="14.25">
      <c r="B763" s="122"/>
    </row>
    <row r="764" ht="14.25">
      <c r="B764" s="122"/>
    </row>
    <row r="765" ht="14.25">
      <c r="B765" s="122"/>
    </row>
    <row r="766" ht="14.25">
      <c r="B766" s="122"/>
    </row>
    <row r="767" ht="14.25">
      <c r="B767" s="122"/>
    </row>
    <row r="768" ht="14.25">
      <c r="B768" s="122"/>
    </row>
    <row r="769" ht="14.25">
      <c r="B769" s="122"/>
    </row>
    <row r="770" ht="14.25">
      <c r="B770" s="122"/>
    </row>
    <row r="771" ht="14.25">
      <c r="B771" s="122"/>
    </row>
    <row r="772" spans="1:2" ht="14.25">
      <c r="A772" t="s">
        <v>193</v>
      </c>
      <c r="B772" s="122"/>
    </row>
    <row r="773" ht="14.25">
      <c r="B773" s="122"/>
    </row>
    <row r="774" ht="14.25">
      <c r="B774" s="122"/>
    </row>
    <row r="775" ht="14.25">
      <c r="B775" s="122"/>
    </row>
    <row r="776" ht="14.25">
      <c r="B776" s="122"/>
    </row>
    <row r="777" ht="14.25">
      <c r="B777" s="122"/>
    </row>
    <row r="778" ht="14.25">
      <c r="B778" s="122"/>
    </row>
    <row r="779" ht="14.25">
      <c r="B779" s="122"/>
    </row>
    <row r="780" ht="14.25">
      <c r="B780" s="122"/>
    </row>
    <row r="781" ht="14.25">
      <c r="B781" s="122"/>
    </row>
    <row r="782" ht="14.25">
      <c r="B782" s="122"/>
    </row>
    <row r="783" ht="14.25">
      <c r="B783" s="122"/>
    </row>
    <row r="784" ht="14.25">
      <c r="B784" s="122"/>
    </row>
    <row r="785" ht="14.25">
      <c r="B785" s="122"/>
    </row>
    <row r="786" ht="14.25">
      <c r="B786" s="122"/>
    </row>
    <row r="787" ht="14.25">
      <c r="B787" s="122"/>
    </row>
    <row r="788" ht="14.25">
      <c r="B788" s="122"/>
    </row>
    <row r="789" ht="14.25">
      <c r="B789" s="122"/>
    </row>
    <row r="790" ht="14.25">
      <c r="B790" s="122"/>
    </row>
    <row r="791" ht="14.25">
      <c r="B791" s="122"/>
    </row>
    <row r="792" ht="14.25">
      <c r="B792" s="122"/>
    </row>
    <row r="793" ht="14.25">
      <c r="B793" s="122"/>
    </row>
    <row r="794" ht="14.25">
      <c r="B794" s="122"/>
    </row>
    <row r="795" ht="14.25">
      <c r="B795" s="122"/>
    </row>
    <row r="796" ht="14.25">
      <c r="B796" s="122"/>
    </row>
    <row r="797" ht="14.25">
      <c r="B797" s="122"/>
    </row>
    <row r="798" ht="14.25">
      <c r="B798" s="122"/>
    </row>
    <row r="799" ht="14.25">
      <c r="B799" s="122"/>
    </row>
    <row r="800" ht="14.25">
      <c r="B800" s="122"/>
    </row>
    <row r="801" ht="14.25">
      <c r="B801" s="122"/>
    </row>
    <row r="802" ht="14.25">
      <c r="B802" s="122"/>
    </row>
    <row r="803" ht="14.25">
      <c r="B803" s="122"/>
    </row>
    <row r="804" ht="14.25">
      <c r="B804" s="122"/>
    </row>
    <row r="805" ht="14.25">
      <c r="B805" s="122"/>
    </row>
    <row r="806" ht="14.25">
      <c r="B806" s="122"/>
    </row>
    <row r="807" ht="14.25">
      <c r="B807" s="122"/>
    </row>
    <row r="808" ht="14.25">
      <c r="B808" s="122"/>
    </row>
    <row r="809" ht="14.25">
      <c r="B809" s="122"/>
    </row>
    <row r="810" ht="14.25">
      <c r="B810" s="122"/>
    </row>
    <row r="811" ht="14.25">
      <c r="B811" s="122"/>
    </row>
    <row r="812" ht="14.25">
      <c r="B812" s="122"/>
    </row>
    <row r="813" ht="14.25">
      <c r="B813" s="122"/>
    </row>
    <row r="814" ht="14.25">
      <c r="B814" s="122"/>
    </row>
    <row r="815" ht="14.25">
      <c r="B815" s="122"/>
    </row>
    <row r="816" ht="14.25">
      <c r="B816" s="122"/>
    </row>
    <row r="817" ht="14.25">
      <c r="B817" s="122"/>
    </row>
    <row r="818" ht="14.25">
      <c r="B818" s="122"/>
    </row>
    <row r="819" ht="14.25">
      <c r="B819" s="122"/>
    </row>
    <row r="820" ht="14.25">
      <c r="B820" s="122"/>
    </row>
    <row r="821" ht="14.25">
      <c r="B821" s="122"/>
    </row>
    <row r="822" ht="14.25">
      <c r="B822" s="122"/>
    </row>
    <row r="823" ht="14.25">
      <c r="B823" s="122"/>
    </row>
    <row r="824" ht="14.25">
      <c r="B824" s="122"/>
    </row>
    <row r="825" ht="14.25">
      <c r="B825" s="122"/>
    </row>
    <row r="826" ht="14.25">
      <c r="B826" s="122"/>
    </row>
    <row r="827" ht="14.25">
      <c r="B827" s="122"/>
    </row>
    <row r="828" ht="14.25">
      <c r="B828" s="122"/>
    </row>
    <row r="829" ht="14.25">
      <c r="B829" s="122"/>
    </row>
    <row r="830" ht="14.25">
      <c r="B830" s="122"/>
    </row>
    <row r="831" ht="14.25">
      <c r="B831" s="122"/>
    </row>
    <row r="832" ht="14.25">
      <c r="B832" s="122"/>
    </row>
    <row r="833" ht="14.25">
      <c r="B833" s="122"/>
    </row>
    <row r="834" ht="14.25">
      <c r="B834" s="122"/>
    </row>
    <row r="835" ht="14.25">
      <c r="B835" s="122"/>
    </row>
    <row r="836" ht="14.25">
      <c r="B836" s="122"/>
    </row>
    <row r="837" ht="14.25">
      <c r="B837" s="122"/>
    </row>
    <row r="838" ht="14.25">
      <c r="B838" s="122"/>
    </row>
    <row r="839" ht="14.25">
      <c r="B839" s="122"/>
    </row>
    <row r="840" ht="14.25">
      <c r="B840" s="122"/>
    </row>
    <row r="841" ht="14.25">
      <c r="B841" s="122"/>
    </row>
    <row r="842" ht="14.25">
      <c r="B842" s="122"/>
    </row>
    <row r="843" ht="14.25">
      <c r="B843" s="122"/>
    </row>
    <row r="844" ht="14.25">
      <c r="B844" s="122"/>
    </row>
    <row r="845" ht="14.25">
      <c r="B845" s="122"/>
    </row>
    <row r="846" ht="14.25">
      <c r="B846" s="122"/>
    </row>
    <row r="847" ht="14.25">
      <c r="B847" s="122"/>
    </row>
    <row r="848" ht="14.25">
      <c r="B848" s="122"/>
    </row>
    <row r="849" ht="14.25">
      <c r="B849" s="122"/>
    </row>
    <row r="850" ht="14.25">
      <c r="B850" s="122"/>
    </row>
    <row r="851" ht="14.25">
      <c r="B851" s="122"/>
    </row>
    <row r="852" ht="14.25">
      <c r="B852" s="122"/>
    </row>
    <row r="853" ht="14.25">
      <c r="B853" s="122"/>
    </row>
    <row r="854" ht="14.25">
      <c r="B854" s="122"/>
    </row>
    <row r="855" ht="14.25">
      <c r="B855" s="122"/>
    </row>
    <row r="856" ht="14.25">
      <c r="B856" s="122"/>
    </row>
    <row r="857" ht="14.25">
      <c r="B857" s="122"/>
    </row>
    <row r="858" ht="14.25">
      <c r="B858" s="122"/>
    </row>
    <row r="859" ht="14.25">
      <c r="B859" s="122"/>
    </row>
    <row r="860" ht="14.25">
      <c r="B860" s="122"/>
    </row>
    <row r="861" ht="14.25">
      <c r="B861" s="122"/>
    </row>
    <row r="862" ht="14.25">
      <c r="B862" s="122"/>
    </row>
    <row r="863" ht="14.25">
      <c r="B863" s="122"/>
    </row>
    <row r="864" ht="14.25">
      <c r="B864" s="122"/>
    </row>
    <row r="865" ht="14.25">
      <c r="B865" s="122"/>
    </row>
    <row r="866" ht="14.25">
      <c r="B866" s="122"/>
    </row>
    <row r="867" ht="14.25">
      <c r="B867" s="122"/>
    </row>
    <row r="868" ht="14.25">
      <c r="B868" s="122"/>
    </row>
    <row r="869" ht="14.25">
      <c r="B869" s="122"/>
    </row>
    <row r="870" ht="14.25">
      <c r="B870" s="122"/>
    </row>
    <row r="871" ht="14.25">
      <c r="B871" s="122"/>
    </row>
    <row r="872" ht="14.25">
      <c r="B872" s="122"/>
    </row>
    <row r="873" ht="14.25">
      <c r="B873" s="122"/>
    </row>
    <row r="874" ht="14.25">
      <c r="B874" s="122"/>
    </row>
    <row r="875" ht="14.25">
      <c r="B875" s="122"/>
    </row>
    <row r="876" ht="14.25">
      <c r="B876" s="122"/>
    </row>
    <row r="877" ht="14.25">
      <c r="B877" s="122"/>
    </row>
    <row r="878" ht="14.25">
      <c r="B878" s="122"/>
    </row>
    <row r="879" ht="14.25">
      <c r="B879" s="122"/>
    </row>
    <row r="880" ht="14.25">
      <c r="B880" s="122"/>
    </row>
    <row r="881" ht="14.25">
      <c r="B881" s="122"/>
    </row>
    <row r="882" ht="14.25">
      <c r="B882" s="122"/>
    </row>
    <row r="883" ht="14.25">
      <c r="B883" s="122"/>
    </row>
    <row r="884" ht="14.25">
      <c r="B884" s="122"/>
    </row>
    <row r="885" ht="14.25">
      <c r="B885" s="122"/>
    </row>
    <row r="886" ht="14.25">
      <c r="B886" s="122"/>
    </row>
    <row r="887" ht="14.25">
      <c r="B887" s="122"/>
    </row>
    <row r="888" ht="14.25">
      <c r="B888" s="122"/>
    </row>
    <row r="889" ht="14.25">
      <c r="B889" s="122"/>
    </row>
    <row r="890" ht="14.25">
      <c r="B890" s="122"/>
    </row>
    <row r="891" ht="14.25">
      <c r="B891" s="122"/>
    </row>
    <row r="892" ht="14.25">
      <c r="B892" s="122"/>
    </row>
    <row r="893" ht="14.25">
      <c r="B893" s="122"/>
    </row>
    <row r="894" ht="14.25">
      <c r="B894" s="122"/>
    </row>
    <row r="895" ht="14.25">
      <c r="B895" s="122"/>
    </row>
    <row r="896" ht="14.25">
      <c r="B896" s="122"/>
    </row>
    <row r="897" ht="14.25">
      <c r="B897" s="122"/>
    </row>
    <row r="898" ht="14.25">
      <c r="B898" s="122"/>
    </row>
    <row r="899" ht="14.25">
      <c r="B899" s="122"/>
    </row>
    <row r="900" ht="14.25">
      <c r="B900" s="122"/>
    </row>
    <row r="901" ht="14.25">
      <c r="B901" s="122"/>
    </row>
    <row r="902" ht="14.25">
      <c r="B902" s="122"/>
    </row>
    <row r="903" ht="14.25">
      <c r="B903" s="122"/>
    </row>
    <row r="904" ht="14.25">
      <c r="B904" s="122"/>
    </row>
    <row r="905" ht="14.25">
      <c r="B905" s="122"/>
    </row>
    <row r="906" ht="14.25">
      <c r="B906" s="122"/>
    </row>
    <row r="907" ht="14.25">
      <c r="B907" s="122"/>
    </row>
    <row r="908" ht="14.25">
      <c r="B908" s="122"/>
    </row>
    <row r="909" ht="14.25">
      <c r="B909" s="122"/>
    </row>
    <row r="910" ht="14.25">
      <c r="B910" s="122"/>
    </row>
    <row r="911" ht="14.25">
      <c r="B911" s="122"/>
    </row>
    <row r="912" ht="14.25">
      <c r="B912" s="122"/>
    </row>
    <row r="913" ht="14.25">
      <c r="B913" s="122"/>
    </row>
    <row r="914" ht="14.25">
      <c r="B914" s="122"/>
    </row>
    <row r="915" ht="14.25">
      <c r="B915" s="122"/>
    </row>
    <row r="916" ht="14.25">
      <c r="B916" s="122"/>
    </row>
    <row r="917" ht="14.25">
      <c r="B917" s="122"/>
    </row>
    <row r="918" ht="14.25">
      <c r="B918" s="122"/>
    </row>
    <row r="919" ht="14.25">
      <c r="B919" s="122"/>
    </row>
    <row r="920" ht="14.25">
      <c r="B920" s="122"/>
    </row>
    <row r="921" ht="14.25">
      <c r="B921" s="122"/>
    </row>
    <row r="922" ht="14.25">
      <c r="B922" s="122"/>
    </row>
    <row r="923" ht="14.25">
      <c r="B923" s="122"/>
    </row>
    <row r="924" ht="14.25">
      <c r="B924" s="122"/>
    </row>
    <row r="925" ht="14.25">
      <c r="B925" s="122"/>
    </row>
    <row r="926" ht="14.25">
      <c r="B926" s="122"/>
    </row>
    <row r="927" ht="14.25">
      <c r="B927" s="122"/>
    </row>
    <row r="928" ht="14.25">
      <c r="B928" s="122"/>
    </row>
    <row r="929" ht="14.25">
      <c r="B929" s="122"/>
    </row>
    <row r="930" ht="14.25">
      <c r="B930" s="122"/>
    </row>
    <row r="931" ht="14.25">
      <c r="B931" s="122"/>
    </row>
    <row r="932" ht="14.25">
      <c r="B932" s="122"/>
    </row>
    <row r="933" ht="14.25">
      <c r="B933" s="122"/>
    </row>
    <row r="934" ht="14.25">
      <c r="B934" s="122"/>
    </row>
    <row r="935" ht="14.25">
      <c r="B935" s="122"/>
    </row>
    <row r="936" ht="14.25">
      <c r="B936" s="122"/>
    </row>
    <row r="937" ht="14.25">
      <c r="B937" s="122"/>
    </row>
    <row r="938" ht="14.25">
      <c r="B938" s="122"/>
    </row>
    <row r="939" ht="14.25">
      <c r="B939" s="122"/>
    </row>
    <row r="940" ht="14.25">
      <c r="B940" s="122"/>
    </row>
    <row r="941" ht="14.25">
      <c r="B941" s="122"/>
    </row>
    <row r="942" ht="14.25">
      <c r="B942" s="122"/>
    </row>
    <row r="943" ht="14.25">
      <c r="B943" s="122"/>
    </row>
    <row r="944" ht="14.25">
      <c r="B944" s="122"/>
    </row>
    <row r="945" ht="14.25">
      <c r="B945" s="122"/>
    </row>
    <row r="946" ht="14.25">
      <c r="B946" s="122"/>
    </row>
    <row r="947" ht="14.25">
      <c r="B947" s="122"/>
    </row>
    <row r="948" ht="14.25">
      <c r="B948" s="122"/>
    </row>
    <row r="949" ht="14.25">
      <c r="B949" s="122"/>
    </row>
    <row r="950" ht="14.25">
      <c r="B950" s="122"/>
    </row>
    <row r="951" ht="14.25">
      <c r="B951" s="122"/>
    </row>
    <row r="952" ht="14.25">
      <c r="B952" s="122"/>
    </row>
    <row r="953" ht="14.25">
      <c r="B953" s="122"/>
    </row>
    <row r="954" ht="14.25">
      <c r="B954" s="122"/>
    </row>
    <row r="955" ht="14.25">
      <c r="B955" s="122"/>
    </row>
    <row r="956" ht="14.25">
      <c r="B956" s="122"/>
    </row>
    <row r="957" ht="14.25">
      <c r="B957" s="122"/>
    </row>
    <row r="958" ht="14.25">
      <c r="B958" s="122"/>
    </row>
    <row r="959" ht="14.25">
      <c r="B959" s="122"/>
    </row>
    <row r="960" ht="14.25">
      <c r="B960" s="122"/>
    </row>
    <row r="961" ht="14.25">
      <c r="B961" s="122"/>
    </row>
    <row r="962" ht="14.25">
      <c r="B962" s="122"/>
    </row>
    <row r="963" ht="14.25">
      <c r="B963" s="122"/>
    </row>
    <row r="964" ht="14.25">
      <c r="B964" s="122"/>
    </row>
    <row r="965" ht="14.25">
      <c r="B965" s="122"/>
    </row>
    <row r="966" ht="14.25">
      <c r="B966" s="122"/>
    </row>
    <row r="967" ht="14.25">
      <c r="B967" s="122"/>
    </row>
    <row r="968" ht="14.25">
      <c r="B968" s="122"/>
    </row>
    <row r="969" ht="14.25">
      <c r="B969" s="122"/>
    </row>
    <row r="970" ht="14.25">
      <c r="B970" s="122"/>
    </row>
    <row r="971" ht="14.25">
      <c r="B971" s="122"/>
    </row>
    <row r="972" ht="14.25">
      <c r="B972" s="122"/>
    </row>
    <row r="973" ht="14.25">
      <c r="B973" s="122"/>
    </row>
    <row r="974" ht="14.25">
      <c r="B974" s="122"/>
    </row>
    <row r="975" ht="14.25">
      <c r="B975" s="122"/>
    </row>
    <row r="976" ht="14.25">
      <c r="B976" s="122"/>
    </row>
    <row r="977" ht="14.25">
      <c r="B977" s="122"/>
    </row>
    <row r="978" ht="14.25">
      <c r="B978" s="122"/>
    </row>
    <row r="979" ht="14.25">
      <c r="B979" s="122"/>
    </row>
    <row r="980" ht="14.25">
      <c r="B980" s="122"/>
    </row>
    <row r="981" ht="14.25">
      <c r="B981" s="122"/>
    </row>
    <row r="982" ht="14.25">
      <c r="B982" s="122"/>
    </row>
    <row r="983" ht="14.25">
      <c r="B983" s="122"/>
    </row>
    <row r="984" ht="14.25">
      <c r="B984" s="122"/>
    </row>
    <row r="985" ht="14.25">
      <c r="B985" s="122"/>
    </row>
    <row r="986" ht="14.25">
      <c r="B986" s="122"/>
    </row>
    <row r="987" ht="14.25">
      <c r="B987" s="122"/>
    </row>
    <row r="988" ht="14.25">
      <c r="B988" s="122"/>
    </row>
    <row r="989" ht="14.25">
      <c r="B989" s="122"/>
    </row>
    <row r="990" ht="14.25">
      <c r="B990" s="122"/>
    </row>
    <row r="991" ht="14.25">
      <c r="B991" s="122"/>
    </row>
    <row r="992" ht="14.25">
      <c r="B992" s="122"/>
    </row>
    <row r="993" ht="14.25">
      <c r="B993" s="122"/>
    </row>
    <row r="994" ht="14.25">
      <c r="B994" s="122"/>
    </row>
    <row r="995" ht="14.25">
      <c r="B995" s="122"/>
    </row>
    <row r="996" ht="14.25">
      <c r="B996" s="122"/>
    </row>
    <row r="997" ht="14.25">
      <c r="B997" s="122"/>
    </row>
    <row r="998" ht="14.25">
      <c r="B998" s="122"/>
    </row>
    <row r="999" ht="14.25">
      <c r="B999" s="122"/>
    </row>
    <row r="1000" ht="14.25">
      <c r="B1000" s="122"/>
    </row>
    <row r="1001" ht="14.25">
      <c r="B1001" s="122"/>
    </row>
    <row r="1002" ht="14.25">
      <c r="B1002" s="122"/>
    </row>
    <row r="1003" ht="14.25">
      <c r="B1003" s="122"/>
    </row>
    <row r="1004" ht="14.25">
      <c r="B1004" s="122"/>
    </row>
    <row r="1005" ht="14.25">
      <c r="B1005" s="122"/>
    </row>
    <row r="1006" ht="14.25">
      <c r="B1006" s="122"/>
    </row>
    <row r="1007" ht="14.25">
      <c r="B1007" s="122"/>
    </row>
    <row r="1008" ht="14.25">
      <c r="B1008" s="122"/>
    </row>
    <row r="1009" ht="14.25">
      <c r="B1009" s="122"/>
    </row>
    <row r="1010" ht="14.25">
      <c r="B1010" s="122"/>
    </row>
    <row r="1011" ht="14.25">
      <c r="B1011" s="122"/>
    </row>
    <row r="1012" ht="14.25">
      <c r="B1012" s="122"/>
    </row>
    <row r="1013" ht="14.25">
      <c r="B1013" s="122"/>
    </row>
    <row r="1014" ht="14.25">
      <c r="B1014" s="122"/>
    </row>
    <row r="1015" ht="14.25">
      <c r="B1015" s="122"/>
    </row>
    <row r="1016" ht="14.25">
      <c r="B1016" s="122"/>
    </row>
    <row r="1017" ht="14.25">
      <c r="B1017" s="122"/>
    </row>
    <row r="1018" ht="14.25">
      <c r="B1018" s="122"/>
    </row>
    <row r="1019" ht="14.25">
      <c r="B1019" s="122"/>
    </row>
    <row r="1020" ht="14.25">
      <c r="B1020" s="122"/>
    </row>
    <row r="1021" ht="14.25">
      <c r="B1021" s="122"/>
    </row>
    <row r="1022" ht="14.25">
      <c r="B1022" s="122"/>
    </row>
    <row r="1023" ht="14.25">
      <c r="B1023" s="122"/>
    </row>
    <row r="1024" ht="14.25">
      <c r="B1024" s="122"/>
    </row>
    <row r="1025" ht="14.25">
      <c r="B1025" s="122"/>
    </row>
    <row r="1026" ht="14.25">
      <c r="B1026" s="122"/>
    </row>
    <row r="1027" ht="14.25">
      <c r="B1027" s="122"/>
    </row>
    <row r="1028" ht="14.25">
      <c r="B1028" s="122"/>
    </row>
    <row r="1029" ht="14.25">
      <c r="B1029" s="122"/>
    </row>
    <row r="1030" ht="14.25">
      <c r="B1030" s="122"/>
    </row>
    <row r="1031" ht="14.25">
      <c r="B1031" s="122"/>
    </row>
    <row r="1032" ht="14.25">
      <c r="B1032" s="122"/>
    </row>
    <row r="1033" ht="14.25">
      <c r="B1033" s="122"/>
    </row>
    <row r="1034" ht="14.25">
      <c r="B1034" s="122"/>
    </row>
    <row r="1035" ht="14.25">
      <c r="B1035" s="122"/>
    </row>
    <row r="1036" ht="14.25">
      <c r="B1036" s="122"/>
    </row>
    <row r="1037" ht="14.25">
      <c r="B1037" s="122"/>
    </row>
    <row r="1038" ht="14.25">
      <c r="B1038" s="122"/>
    </row>
    <row r="1039" ht="14.25">
      <c r="B1039" s="122"/>
    </row>
    <row r="1040" ht="14.25">
      <c r="B1040" s="122"/>
    </row>
    <row r="1041" ht="14.25">
      <c r="B1041" s="122"/>
    </row>
    <row r="1042" ht="14.25">
      <c r="B1042" s="122"/>
    </row>
    <row r="1043" ht="14.25">
      <c r="B1043" s="122"/>
    </row>
    <row r="1044" ht="14.25">
      <c r="B1044" s="122"/>
    </row>
    <row r="1045" ht="14.25">
      <c r="B1045" s="122"/>
    </row>
    <row r="1046" ht="14.25">
      <c r="B1046" s="122"/>
    </row>
    <row r="1047" ht="14.25">
      <c r="B1047" s="122"/>
    </row>
    <row r="1048" ht="14.25">
      <c r="B1048" s="122"/>
    </row>
    <row r="1049" ht="14.25">
      <c r="B1049" s="122"/>
    </row>
    <row r="1050" ht="14.25">
      <c r="B1050" s="122"/>
    </row>
    <row r="1051" ht="14.25">
      <c r="B1051" s="122"/>
    </row>
    <row r="1052" ht="14.25">
      <c r="B1052" s="122"/>
    </row>
    <row r="1053" ht="14.25">
      <c r="B1053" s="122"/>
    </row>
    <row r="1054" ht="14.25">
      <c r="B1054" s="122"/>
    </row>
    <row r="1055" ht="14.25">
      <c r="B1055" s="122"/>
    </row>
    <row r="1056" ht="14.25">
      <c r="B1056" s="122"/>
    </row>
    <row r="1057" ht="14.25">
      <c r="B1057" s="122"/>
    </row>
    <row r="1058" ht="14.25">
      <c r="B1058" s="122"/>
    </row>
    <row r="1059" ht="14.25">
      <c r="B1059" s="122"/>
    </row>
    <row r="1060" ht="14.25">
      <c r="B1060" s="122"/>
    </row>
    <row r="1061" ht="14.25">
      <c r="B1061" s="122"/>
    </row>
    <row r="1062" ht="14.25">
      <c r="B1062" s="122"/>
    </row>
    <row r="1063" ht="14.25">
      <c r="B1063" s="122"/>
    </row>
    <row r="1064" ht="14.25">
      <c r="B1064" s="122"/>
    </row>
    <row r="1065" ht="14.25">
      <c r="B1065" s="122"/>
    </row>
    <row r="1066" ht="14.25">
      <c r="B1066" s="122"/>
    </row>
    <row r="1067" ht="14.25">
      <c r="B1067" s="122"/>
    </row>
    <row r="1068" ht="14.25">
      <c r="B1068" s="122"/>
    </row>
    <row r="1069" ht="14.25">
      <c r="B1069" s="122"/>
    </row>
    <row r="1070" ht="14.25">
      <c r="B1070" s="122"/>
    </row>
    <row r="1071" ht="14.25">
      <c r="B1071" s="122"/>
    </row>
    <row r="1072" ht="14.25">
      <c r="B1072" s="122"/>
    </row>
    <row r="1073" ht="14.25">
      <c r="B1073" s="122"/>
    </row>
    <row r="1074" ht="14.25">
      <c r="B1074" s="122"/>
    </row>
    <row r="1075" ht="14.25">
      <c r="B1075" s="122"/>
    </row>
    <row r="1076" ht="14.25">
      <c r="B1076" s="122"/>
    </row>
    <row r="1077" ht="14.25">
      <c r="B1077" s="122"/>
    </row>
    <row r="1078" ht="14.25">
      <c r="B1078" s="122"/>
    </row>
    <row r="1079" ht="14.25">
      <c r="B1079" s="122"/>
    </row>
    <row r="1080" ht="14.25">
      <c r="B1080" s="122"/>
    </row>
    <row r="1081" ht="14.25">
      <c r="B1081" s="122"/>
    </row>
    <row r="1082" ht="14.25">
      <c r="B1082" s="122"/>
    </row>
    <row r="1083" ht="14.25">
      <c r="B1083" s="122"/>
    </row>
    <row r="1084" ht="14.25">
      <c r="B1084" s="122"/>
    </row>
    <row r="1085" ht="14.25">
      <c r="B1085" s="122"/>
    </row>
    <row r="1086" ht="14.25">
      <c r="B1086" s="122"/>
    </row>
    <row r="1087" ht="14.25">
      <c r="B1087" s="122"/>
    </row>
    <row r="1088" ht="14.25">
      <c r="B1088" s="122"/>
    </row>
    <row r="1089" ht="14.25">
      <c r="B1089" s="122"/>
    </row>
    <row r="1090" ht="14.25">
      <c r="B1090" s="122"/>
    </row>
    <row r="1091" ht="14.25">
      <c r="B1091" s="122"/>
    </row>
    <row r="1092" ht="14.25">
      <c r="B1092" s="122"/>
    </row>
    <row r="1093" ht="14.25">
      <c r="B1093" s="122"/>
    </row>
    <row r="1094" ht="14.25">
      <c r="B1094" s="122"/>
    </row>
    <row r="1095" ht="14.25">
      <c r="B1095" s="122"/>
    </row>
    <row r="1096" ht="14.25">
      <c r="B1096" s="122"/>
    </row>
    <row r="1097" ht="14.25">
      <c r="B1097" s="122"/>
    </row>
    <row r="1098" ht="14.25">
      <c r="B1098" s="122"/>
    </row>
    <row r="1099" ht="14.25">
      <c r="B1099" s="122"/>
    </row>
    <row r="1100" ht="14.25">
      <c r="B1100" s="122"/>
    </row>
    <row r="1101" ht="14.25">
      <c r="B1101" s="122"/>
    </row>
    <row r="1102" ht="14.25">
      <c r="B1102" s="122"/>
    </row>
    <row r="1103" ht="14.25">
      <c r="B1103" s="122"/>
    </row>
    <row r="1104" ht="14.25">
      <c r="B1104" s="122"/>
    </row>
    <row r="1105" ht="14.25">
      <c r="B1105" s="122"/>
    </row>
    <row r="1106" ht="14.25">
      <c r="B1106" s="122"/>
    </row>
    <row r="1107" ht="14.25">
      <c r="B1107" s="122"/>
    </row>
    <row r="1108" ht="14.25">
      <c r="B1108" s="122"/>
    </row>
    <row r="1109" ht="14.25">
      <c r="B1109" s="122"/>
    </row>
    <row r="1110" ht="14.25">
      <c r="B1110" s="122"/>
    </row>
    <row r="1111" ht="14.25">
      <c r="B1111" s="122"/>
    </row>
    <row r="1112" ht="14.25">
      <c r="B1112" s="122"/>
    </row>
    <row r="1113" ht="14.25">
      <c r="B1113" s="122"/>
    </row>
    <row r="1114" ht="14.25">
      <c r="B1114" s="122"/>
    </row>
    <row r="1115" ht="14.25">
      <c r="B1115" s="122"/>
    </row>
    <row r="1116" ht="14.25">
      <c r="B1116" s="122"/>
    </row>
    <row r="1117" ht="14.25">
      <c r="B1117" s="122"/>
    </row>
  </sheetData>
  <sheetProtection/>
  <mergeCells count="12">
    <mergeCell ref="A1:L1"/>
    <mergeCell ref="A2:L2"/>
    <mergeCell ref="A3:L3"/>
    <mergeCell ref="G4:K4"/>
    <mergeCell ref="A152:L152"/>
    <mergeCell ref="A164:L164"/>
    <mergeCell ref="B4:B5"/>
    <mergeCell ref="D4:D5"/>
    <mergeCell ref="E4:E5"/>
    <mergeCell ref="F4:F5"/>
    <mergeCell ref="L4:L5"/>
    <mergeCell ref="B177:K181"/>
  </mergeCells>
  <hyperlinks>
    <hyperlink ref="D177:K181" r:id="rId1" display="http://www.ejiatg.com/_city_hz/ejtg.asp?id=80"/>
    <hyperlink ref="B177:K181" r:id="rId2" display="审核：易家团购网www.ejiatg.com"/>
  </hyperlinks>
  <printOptions horizontalCentered="1"/>
  <pageMargins left="0.5902777777777778" right="0.39305555555555555" top="0.39305555555555555" bottom="0.39305555555555555" header="0.19652777777777777" footer="0.19652777777777777"/>
  <pageSetup horizontalDpi="360" verticalDpi="360" orientation="landscape" paperSize="9" scale="70"/>
  <headerFooter scaleWithDoc="0" alignWithMargins="0">
    <oddFooter>&amp;C第 &amp;P 页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xingshen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zdf</dc:creator>
  <cp:keywords/>
  <dc:description/>
  <cp:lastModifiedBy>番茄花园</cp:lastModifiedBy>
  <cp:lastPrinted>2008-11-06T07:07:47Z</cp:lastPrinted>
  <dcterms:created xsi:type="dcterms:W3CDTF">2001-09-15T08:33:34Z</dcterms:created>
  <dcterms:modified xsi:type="dcterms:W3CDTF">2015-04-27T13:29:08Z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2052-9.1.0.4993</vt:lpwstr>
  </property>
</Properties>
</file>